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5.xml" ContentType="application/vnd.openxmlformats-officedocument.drawing+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6.xml" ContentType="application/vnd.openxmlformats-officedocument.drawing+xml"/>
  <Override PartName="/xl/charts/chart27.xml" ContentType="application/vnd.openxmlformats-officedocument.drawingml.chart+xml"/>
  <Override PartName="/xl/charts/style21.xml" ContentType="application/vnd.ms-office.chartstyle+xml"/>
  <Override PartName="/xl/charts/colors21.xml" ContentType="application/vnd.ms-office.chartcolorstyle+xml"/>
  <Override PartName="/xl/charts/chart2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charts/chart29.xml" ContentType="application/vnd.openxmlformats-officedocument.drawingml.chart+xml"/>
  <Override PartName="/xl/charts/style23.xml" ContentType="application/vnd.ms-office.chartstyle+xml"/>
  <Override PartName="/xl/charts/colors23.xml" ContentType="application/vnd.ms-office.chartcolorstyle+xml"/>
  <Override PartName="/xl/charts/chart30.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0283036A-83C5-4D1B-9E9B-F39962FB9174}" xr6:coauthVersionLast="47" xr6:coauthVersionMax="47" xr10:uidLastSave="{00000000-0000-0000-0000-000000000000}"/>
  <bookViews>
    <workbookView xWindow="-120" yWindow="-120" windowWidth="29040" windowHeight="15840" xr2:uid="{00000000-000D-0000-FFFF-FFFF00000000}"/>
  </bookViews>
  <sheets>
    <sheet name="Introducción" sheetId="13" r:id="rId1"/>
    <sheet name="Resumen" sheetId="1" r:id="rId2"/>
    <sheet name="Definiciones y conceptos" sheetId="22" r:id="rId3"/>
    <sheet name="Concursos presentados Jmer TSJ" sheetId="2" r:id="rId4"/>
    <sheet name="Concursos p.n. presentados TSJ " sheetId="45" r:id="rId5"/>
    <sheet name="Total concursos TSJ" sheetId="48" r:id="rId6"/>
    <sheet name="Despidos presentados TSJ" sheetId="5" r:id="rId7"/>
    <sheet name="Recl. cantidad TSJ" sheetId="6" r:id="rId8"/>
    <sheet name="Ej. Hipot. presentados TSJ " sheetId="15" r:id="rId9"/>
    <sheet name="Monitorios presentados TSJ  " sheetId="20" r:id="rId10"/>
    <sheet name="Lanzamientos SC recibidos TSJ" sheetId="17" r:id="rId11"/>
    <sheet name="Lanzamientos con Cump ptivo TSJ" sheetId="31" r:id="rId12"/>
    <sheet name="Lanzamientos practic. total TSJ" sheetId="36" r:id="rId13"/>
    <sheet name="Lanzamientos E.hipotecaria TSJ" sheetId="44" r:id="rId14"/>
    <sheet name="Lanzamientos L.A.U  TSJ" sheetId="43" r:id="rId15"/>
    <sheet name="Lanzamientos. Otros TSJ" sheetId="42" r:id="rId16"/>
    <sheet name="Clausulas suelo " sheetId="50" r:id="rId17"/>
    <sheet name="Verb. pos. ocupas" sheetId="47" r:id="rId18"/>
    <sheet name="Provincias" sheetId="49" r:id="rId19"/>
  </sheets>
  <definedNames>
    <definedName name="_xlnm.Print_Area" localSheetId="3">'Concursos presentados Jmer TSJ'!$A$1:$E$46</definedName>
    <definedName name="_xlnm.Print_Area" localSheetId="6">'Despidos presentados TSJ'!$A$1:$M$47</definedName>
    <definedName name="_xlnm.Print_Area" localSheetId="8">'Ej. Hipot. presentados TSJ '!$A$1:$O$46</definedName>
    <definedName name="_xlnm.Print_Area" localSheetId="0">Introducción!$A$1:$K$27</definedName>
    <definedName name="_xlnm.Print_Area" localSheetId="10">'Lanzamientos SC recibidos TSJ'!$A$1:$O$47</definedName>
    <definedName name="_xlnm.Print_Area" localSheetId="9">'Monitorios presentados TSJ  '!$A$1:$O$47</definedName>
    <definedName name="_xlnm.Print_Area" localSheetId="7">'Recl. cantidad TSJ'!$A$1:$M$45</definedName>
    <definedName name="_xlnm.Print_Area" localSheetId="1">Resumen!$A$1:$L$292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5" i="48" l="1"/>
  <c r="J69" i="47"/>
  <c r="J53" i="47"/>
  <c r="J54" i="47"/>
  <c r="J55" i="47"/>
  <c r="J56" i="47"/>
  <c r="J57" i="47"/>
  <c r="J58" i="47"/>
  <c r="J59" i="47"/>
  <c r="J60" i="47"/>
  <c r="J61" i="47"/>
  <c r="J62" i="47"/>
  <c r="J63" i="47"/>
  <c r="J64" i="47"/>
  <c r="J65" i="47"/>
  <c r="J66" i="47"/>
  <c r="J67" i="47"/>
  <c r="J68" i="47"/>
  <c r="J52" i="47"/>
  <c r="F44" i="47"/>
  <c r="F43" i="47"/>
  <c r="F42" i="47"/>
  <c r="F41" i="47"/>
  <c r="F40" i="47"/>
  <c r="F39" i="47"/>
  <c r="F38" i="47"/>
  <c r="F37" i="47"/>
  <c r="F36" i="47"/>
  <c r="F35" i="47"/>
  <c r="F34" i="47"/>
  <c r="F33" i="47"/>
  <c r="F32" i="47"/>
  <c r="F31" i="47"/>
  <c r="F30" i="47"/>
  <c r="F29" i="47"/>
  <c r="F28" i="47"/>
  <c r="H231" i="1"/>
  <c r="F231" i="1"/>
  <c r="D231" i="1"/>
  <c r="G231" i="1"/>
  <c r="E231" i="1"/>
  <c r="C231" i="1"/>
  <c r="H192" i="1"/>
  <c r="F192" i="1"/>
  <c r="E192" i="1"/>
  <c r="D192" i="1"/>
  <c r="C192" i="1"/>
  <c r="G128" i="1"/>
  <c r="C128" i="1"/>
  <c r="J55" i="42" l="1"/>
  <c r="J56" i="42"/>
  <c r="J57" i="42"/>
  <c r="J58" i="42"/>
  <c r="J59" i="42"/>
  <c r="J60" i="42"/>
  <c r="J61" i="42"/>
  <c r="J62" i="42"/>
  <c r="J63" i="42"/>
  <c r="J64" i="42"/>
  <c r="J65" i="42"/>
  <c r="J66" i="42"/>
  <c r="J67" i="42"/>
  <c r="J68" i="42"/>
  <c r="J69" i="42"/>
  <c r="J70" i="42"/>
  <c r="J71" i="42"/>
  <c r="J54" i="42"/>
  <c r="F31" i="42"/>
  <c r="F32" i="42"/>
  <c r="F33" i="42"/>
  <c r="F34" i="42"/>
  <c r="F35" i="42"/>
  <c r="F36" i="42"/>
  <c r="F37" i="42"/>
  <c r="F38" i="42"/>
  <c r="F39" i="42"/>
  <c r="F40" i="42"/>
  <c r="F41" i="42"/>
  <c r="F42" i="42"/>
  <c r="F43" i="42"/>
  <c r="F44" i="42"/>
  <c r="F45" i="42"/>
  <c r="F46" i="42"/>
  <c r="F47" i="42"/>
  <c r="F30" i="42"/>
  <c r="J23" i="42"/>
  <c r="J56" i="43"/>
  <c r="J57" i="43"/>
  <c r="J58" i="43"/>
  <c r="J59" i="43"/>
  <c r="J60" i="43"/>
  <c r="J61" i="43"/>
  <c r="J62" i="43"/>
  <c r="J63" i="43"/>
  <c r="J64" i="43"/>
  <c r="J65" i="43"/>
  <c r="J66" i="43"/>
  <c r="J67" i="43"/>
  <c r="J68" i="43"/>
  <c r="J69" i="43"/>
  <c r="J70" i="43"/>
  <c r="J71" i="43"/>
  <c r="J72" i="43"/>
  <c r="J55" i="43"/>
  <c r="F32" i="43"/>
  <c r="F33" i="43"/>
  <c r="F34" i="43"/>
  <c r="F35" i="43"/>
  <c r="F36" i="43"/>
  <c r="F37" i="43"/>
  <c r="F38" i="43"/>
  <c r="F39" i="43"/>
  <c r="F40" i="43"/>
  <c r="F41" i="43"/>
  <c r="F42" i="43"/>
  <c r="F43" i="43"/>
  <c r="F44" i="43"/>
  <c r="F45" i="43"/>
  <c r="F46" i="43"/>
  <c r="F47" i="43"/>
  <c r="F48" i="43"/>
  <c r="F31" i="43"/>
  <c r="J24" i="43"/>
  <c r="J56" i="44"/>
  <c r="J57" i="44"/>
  <c r="J58" i="44"/>
  <c r="J59" i="44"/>
  <c r="J60" i="44"/>
  <c r="J61" i="44"/>
  <c r="J62" i="44"/>
  <c r="J63" i="44"/>
  <c r="J64" i="44"/>
  <c r="J65" i="44"/>
  <c r="J66" i="44"/>
  <c r="J67" i="44"/>
  <c r="J68" i="44"/>
  <c r="J69" i="44"/>
  <c r="J70" i="44"/>
  <c r="J71" i="44"/>
  <c r="J72" i="44"/>
  <c r="J55" i="44"/>
  <c r="F32" i="44"/>
  <c r="F33" i="44"/>
  <c r="F34" i="44"/>
  <c r="F35" i="44"/>
  <c r="F36" i="44"/>
  <c r="F37" i="44"/>
  <c r="F38" i="44"/>
  <c r="F39" i="44"/>
  <c r="F40" i="44"/>
  <c r="F41" i="44"/>
  <c r="F42" i="44"/>
  <c r="F43" i="44"/>
  <c r="F44" i="44"/>
  <c r="F45" i="44"/>
  <c r="F46" i="44"/>
  <c r="F47" i="44"/>
  <c r="F48" i="44"/>
  <c r="F31" i="44"/>
  <c r="J24" i="44"/>
  <c r="J56" i="36"/>
  <c r="J57" i="36"/>
  <c r="J58" i="36"/>
  <c r="J59" i="36"/>
  <c r="J60" i="36"/>
  <c r="J61" i="36"/>
  <c r="J62" i="36"/>
  <c r="J63" i="36"/>
  <c r="J64" i="36"/>
  <c r="J65" i="36"/>
  <c r="J66" i="36"/>
  <c r="J67" i="36"/>
  <c r="J68" i="36"/>
  <c r="J69" i="36"/>
  <c r="J70" i="36"/>
  <c r="J71" i="36"/>
  <c r="J72" i="36"/>
  <c r="J55" i="36"/>
  <c r="F32" i="36"/>
  <c r="F33" i="36"/>
  <c r="F34" i="36"/>
  <c r="F35" i="36"/>
  <c r="F36" i="36"/>
  <c r="F37" i="36"/>
  <c r="F38" i="36"/>
  <c r="F39" i="36"/>
  <c r="F40" i="36"/>
  <c r="F41" i="36"/>
  <c r="F42" i="36"/>
  <c r="F43" i="36"/>
  <c r="F44" i="36"/>
  <c r="F45" i="36"/>
  <c r="F46" i="36"/>
  <c r="F47" i="36"/>
  <c r="F48" i="36"/>
  <c r="F31" i="36"/>
  <c r="J24" i="36" l="1"/>
  <c r="J54" i="20"/>
  <c r="J55" i="20"/>
  <c r="J56" i="20"/>
  <c r="J57" i="20"/>
  <c r="J58" i="20"/>
  <c r="J59" i="20"/>
  <c r="J60" i="20"/>
  <c r="J61" i="20"/>
  <c r="J62" i="20"/>
  <c r="J63" i="20"/>
  <c r="J64" i="20"/>
  <c r="J65" i="20"/>
  <c r="J66" i="20"/>
  <c r="J67" i="20"/>
  <c r="J68" i="20"/>
  <c r="J69" i="20"/>
  <c r="J70" i="20"/>
  <c r="J53" i="20"/>
  <c r="F30" i="20"/>
  <c r="F31" i="20"/>
  <c r="F32" i="20"/>
  <c r="F33" i="20"/>
  <c r="F34" i="20"/>
  <c r="F35" i="20"/>
  <c r="F36" i="20"/>
  <c r="F37" i="20"/>
  <c r="F38" i="20"/>
  <c r="F39" i="20"/>
  <c r="F40" i="20"/>
  <c r="F41" i="20"/>
  <c r="F42" i="20"/>
  <c r="F43" i="20"/>
  <c r="F44" i="20"/>
  <c r="F45" i="20"/>
  <c r="F29" i="20"/>
  <c r="J23" i="20"/>
  <c r="J57" i="49" l="1"/>
  <c r="J53" i="15"/>
  <c r="J54" i="15"/>
  <c r="J55" i="15"/>
  <c r="J56" i="15"/>
  <c r="J57" i="15"/>
  <c r="J58" i="15"/>
  <c r="J59" i="15"/>
  <c r="J60" i="15"/>
  <c r="J61" i="15"/>
  <c r="J62" i="15"/>
  <c r="J63" i="15"/>
  <c r="J64" i="15"/>
  <c r="J65" i="15"/>
  <c r="J66" i="15"/>
  <c r="J67" i="15"/>
  <c r="J68" i="15"/>
  <c r="J69" i="15"/>
  <c r="J52" i="15"/>
  <c r="F29" i="15"/>
  <c r="F30" i="15"/>
  <c r="F31" i="15"/>
  <c r="F32" i="15"/>
  <c r="F33" i="15"/>
  <c r="F34" i="15"/>
  <c r="F35" i="15"/>
  <c r="F36" i="15"/>
  <c r="F37" i="15"/>
  <c r="F38" i="15"/>
  <c r="F39" i="15"/>
  <c r="F40" i="15"/>
  <c r="F41" i="15"/>
  <c r="F42" i="15"/>
  <c r="F43" i="15"/>
  <c r="F44" i="15"/>
  <c r="F45" i="15"/>
  <c r="F28" i="15"/>
  <c r="J23" i="15"/>
  <c r="E57" i="49" l="1"/>
  <c r="J55" i="48"/>
  <c r="J56" i="48"/>
  <c r="J57" i="48"/>
  <c r="J58" i="48"/>
  <c r="J59" i="48"/>
  <c r="J60" i="48"/>
  <c r="J61" i="48"/>
  <c r="J62" i="48"/>
  <c r="J63" i="48"/>
  <c r="J64" i="48"/>
  <c r="J65" i="48"/>
  <c r="J66" i="48"/>
  <c r="J67" i="48"/>
  <c r="J68" i="48"/>
  <c r="J69" i="48"/>
  <c r="J70" i="48"/>
  <c r="J71" i="48"/>
  <c r="J54" i="48"/>
  <c r="F29" i="48"/>
  <c r="F30" i="48"/>
  <c r="F31" i="48"/>
  <c r="F32" i="48"/>
  <c r="F33" i="48"/>
  <c r="F34" i="48"/>
  <c r="F35" i="48"/>
  <c r="F36" i="48"/>
  <c r="F37" i="48"/>
  <c r="F38" i="48"/>
  <c r="F39" i="48"/>
  <c r="F40" i="48"/>
  <c r="F41" i="48"/>
  <c r="F42" i="48"/>
  <c r="F43" i="48"/>
  <c r="F44" i="48"/>
  <c r="F28" i="48"/>
  <c r="J7" i="48"/>
  <c r="J8" i="48"/>
  <c r="J9" i="48"/>
  <c r="J10" i="48"/>
  <c r="J11" i="48"/>
  <c r="J12" i="48"/>
  <c r="J13" i="48"/>
  <c r="J14" i="48"/>
  <c r="J15" i="48"/>
  <c r="J16" i="48"/>
  <c r="J17" i="48"/>
  <c r="J18" i="48"/>
  <c r="J19" i="48"/>
  <c r="J20" i="48"/>
  <c r="J21" i="48"/>
  <c r="J22" i="48"/>
  <c r="J23" i="48"/>
  <c r="J6" i="48"/>
  <c r="J55" i="45"/>
  <c r="J56" i="45"/>
  <c r="J57" i="45"/>
  <c r="J58" i="45"/>
  <c r="J59" i="45"/>
  <c r="J60" i="45"/>
  <c r="J61" i="45"/>
  <c r="J62" i="45"/>
  <c r="J63" i="45"/>
  <c r="J64" i="45"/>
  <c r="J65" i="45"/>
  <c r="J66" i="45"/>
  <c r="J67" i="45"/>
  <c r="J68" i="45"/>
  <c r="J69" i="45"/>
  <c r="J70" i="45"/>
  <c r="J71" i="45"/>
  <c r="J54" i="45"/>
  <c r="F29" i="45"/>
  <c r="F30" i="45"/>
  <c r="F31" i="45"/>
  <c r="F32" i="45"/>
  <c r="F33" i="45"/>
  <c r="F34" i="45"/>
  <c r="F35" i="45"/>
  <c r="F36" i="45"/>
  <c r="F37" i="45"/>
  <c r="F38" i="45"/>
  <c r="F39" i="45"/>
  <c r="F40" i="45"/>
  <c r="F41" i="45"/>
  <c r="F42" i="45"/>
  <c r="F43" i="45"/>
  <c r="F44" i="45"/>
  <c r="F45" i="45"/>
  <c r="F28" i="45"/>
  <c r="J23" i="45"/>
  <c r="J92" i="50" l="1"/>
  <c r="H92" i="50"/>
  <c r="F92" i="50"/>
  <c r="D92" i="50"/>
  <c r="J91" i="50"/>
  <c r="I91" i="50"/>
  <c r="H91" i="50"/>
  <c r="G91" i="50"/>
  <c r="F91" i="50"/>
  <c r="E91" i="50"/>
  <c r="D91" i="50"/>
  <c r="C91" i="50"/>
  <c r="J90" i="50"/>
  <c r="I90" i="50"/>
  <c r="H90" i="50"/>
  <c r="G90" i="50"/>
  <c r="F90" i="50"/>
  <c r="E90" i="50"/>
  <c r="D90" i="50"/>
  <c r="C90" i="50"/>
  <c r="J89" i="50"/>
  <c r="I89" i="50"/>
  <c r="H89" i="50"/>
  <c r="G89" i="50"/>
  <c r="F89" i="50"/>
  <c r="E89" i="50"/>
  <c r="D89" i="50"/>
  <c r="C89" i="50"/>
  <c r="J88" i="50"/>
  <c r="I88" i="50"/>
  <c r="H88" i="50"/>
  <c r="G88" i="50"/>
  <c r="F88" i="50"/>
  <c r="E88" i="50"/>
  <c r="D88" i="50"/>
  <c r="C88" i="50"/>
  <c r="J87" i="50"/>
  <c r="I87" i="50"/>
  <c r="H87" i="50"/>
  <c r="G87" i="50"/>
  <c r="F87" i="50"/>
  <c r="E87" i="50"/>
  <c r="D87" i="50"/>
  <c r="C87" i="50"/>
  <c r="J86" i="50"/>
  <c r="I86" i="50"/>
  <c r="H86" i="50"/>
  <c r="G86" i="50"/>
  <c r="F86" i="50"/>
  <c r="E86" i="50"/>
  <c r="D86" i="50"/>
  <c r="C86" i="50"/>
  <c r="J85" i="50"/>
  <c r="I85" i="50"/>
  <c r="H85" i="50"/>
  <c r="G85" i="50"/>
  <c r="F85" i="50"/>
  <c r="E85" i="50"/>
  <c r="D85" i="50"/>
  <c r="C85" i="50"/>
  <c r="J84" i="50"/>
  <c r="I84" i="50"/>
  <c r="H84" i="50"/>
  <c r="G84" i="50"/>
  <c r="F84" i="50"/>
  <c r="E84" i="50"/>
  <c r="D84" i="50"/>
  <c r="C84" i="50"/>
  <c r="J83" i="50"/>
  <c r="I83" i="50"/>
  <c r="H83" i="50"/>
  <c r="G83" i="50"/>
  <c r="F83" i="50"/>
  <c r="E83" i="50"/>
  <c r="D83" i="50"/>
  <c r="C83" i="50"/>
  <c r="J82" i="50"/>
  <c r="I82" i="50"/>
  <c r="H82" i="50"/>
  <c r="G82" i="50"/>
  <c r="F82" i="50"/>
  <c r="E82" i="50"/>
  <c r="D82" i="50"/>
  <c r="C82" i="50"/>
  <c r="J81" i="50"/>
  <c r="I81" i="50"/>
  <c r="H81" i="50"/>
  <c r="G81" i="50"/>
  <c r="F81" i="50"/>
  <c r="E81" i="50"/>
  <c r="D81" i="50"/>
  <c r="C81" i="50"/>
  <c r="J80" i="50"/>
  <c r="I80" i="50"/>
  <c r="H80" i="50"/>
  <c r="G80" i="50"/>
  <c r="F80" i="50"/>
  <c r="E80" i="50"/>
  <c r="D80" i="50"/>
  <c r="C80" i="50"/>
  <c r="J79" i="50"/>
  <c r="I79" i="50"/>
  <c r="H79" i="50"/>
  <c r="G79" i="50"/>
  <c r="F79" i="50"/>
  <c r="E79" i="50"/>
  <c r="D79" i="50"/>
  <c r="C79" i="50"/>
  <c r="J78" i="50"/>
  <c r="I78" i="50"/>
  <c r="H78" i="50"/>
  <c r="G78" i="50"/>
  <c r="F78" i="50"/>
  <c r="E78" i="50"/>
  <c r="D78" i="50"/>
  <c r="C78" i="50"/>
  <c r="J77" i="50"/>
  <c r="I77" i="50"/>
  <c r="H77" i="50"/>
  <c r="G77" i="50"/>
  <c r="F77" i="50"/>
  <c r="E77" i="50"/>
  <c r="D77" i="50"/>
  <c r="C77" i="50"/>
  <c r="J76" i="50"/>
  <c r="I76" i="50"/>
  <c r="H76" i="50"/>
  <c r="G76" i="50"/>
  <c r="F76" i="50"/>
  <c r="E76" i="50"/>
  <c r="D76" i="50"/>
  <c r="C76" i="50"/>
  <c r="J75" i="50"/>
  <c r="I75" i="50"/>
  <c r="H75" i="50"/>
  <c r="G75" i="50"/>
  <c r="F75" i="50"/>
  <c r="E75" i="50"/>
  <c r="D75" i="50"/>
  <c r="C75" i="50"/>
  <c r="F69" i="50"/>
  <c r="E69" i="50"/>
  <c r="D69" i="50"/>
  <c r="C69" i="50"/>
  <c r="F68" i="50"/>
  <c r="E68" i="50"/>
  <c r="D68" i="50"/>
  <c r="C68" i="50"/>
  <c r="F67" i="50"/>
  <c r="E67" i="50"/>
  <c r="D67" i="50"/>
  <c r="C67" i="50"/>
  <c r="F66" i="50"/>
  <c r="E66" i="50"/>
  <c r="D66" i="50"/>
  <c r="C66" i="50"/>
  <c r="F65" i="50"/>
  <c r="E65" i="50"/>
  <c r="D65" i="50"/>
  <c r="C65" i="50"/>
  <c r="F64" i="50"/>
  <c r="E64" i="50"/>
  <c r="D64" i="50"/>
  <c r="C64" i="50"/>
  <c r="F63" i="50"/>
  <c r="E63" i="50"/>
  <c r="D63" i="50"/>
  <c r="C63" i="50"/>
  <c r="F62" i="50"/>
  <c r="E62" i="50"/>
  <c r="D62" i="50"/>
  <c r="C62" i="50"/>
  <c r="F61" i="50"/>
  <c r="E61" i="50"/>
  <c r="D61" i="50"/>
  <c r="C61" i="50"/>
  <c r="F60" i="50"/>
  <c r="E60" i="50"/>
  <c r="D60" i="50"/>
  <c r="C60" i="50"/>
  <c r="F59" i="50"/>
  <c r="E59" i="50"/>
  <c r="D59" i="50"/>
  <c r="C59" i="50"/>
  <c r="F58" i="50"/>
  <c r="E58" i="50"/>
  <c r="D58" i="50"/>
  <c r="C58" i="50"/>
  <c r="F57" i="50"/>
  <c r="E57" i="50"/>
  <c r="D57" i="50"/>
  <c r="C57" i="50"/>
  <c r="F56" i="50"/>
  <c r="E56" i="50"/>
  <c r="D56" i="50"/>
  <c r="C56" i="50"/>
  <c r="F55" i="50"/>
  <c r="E55" i="50"/>
  <c r="D55" i="50"/>
  <c r="C55" i="50"/>
  <c r="F54" i="50"/>
  <c r="E54" i="50"/>
  <c r="D54" i="50"/>
  <c r="C54" i="50"/>
  <c r="F53" i="50"/>
  <c r="E53" i="50"/>
  <c r="D53" i="50"/>
  <c r="C53" i="50"/>
  <c r="Q48" i="50"/>
  <c r="O48" i="50"/>
  <c r="M48" i="50"/>
  <c r="K48" i="50"/>
  <c r="I48" i="50"/>
  <c r="G48" i="50"/>
  <c r="E48" i="50"/>
  <c r="C48" i="50"/>
  <c r="J24" i="50"/>
  <c r="I24" i="50"/>
  <c r="H24" i="50"/>
  <c r="G24" i="50"/>
  <c r="F24" i="50"/>
  <c r="E24" i="50"/>
  <c r="D24" i="50"/>
  <c r="C24" i="50"/>
  <c r="F64" i="1"/>
  <c r="E64" i="1"/>
  <c r="D64" i="1"/>
  <c r="C64" i="1"/>
  <c r="J53" i="6"/>
  <c r="J54" i="6"/>
  <c r="J55" i="6"/>
  <c r="J56" i="6"/>
  <c r="J57" i="6"/>
  <c r="J58" i="6"/>
  <c r="J59" i="6"/>
  <c r="J60" i="6"/>
  <c r="J61" i="6"/>
  <c r="J62" i="6"/>
  <c r="J63" i="6"/>
  <c r="J64" i="6"/>
  <c r="J65" i="6"/>
  <c r="J66" i="6"/>
  <c r="J67" i="6"/>
  <c r="J68" i="6"/>
  <c r="J69" i="6"/>
  <c r="J52" i="6"/>
  <c r="F29" i="6"/>
  <c r="F30" i="6"/>
  <c r="F31" i="6"/>
  <c r="F32" i="6"/>
  <c r="F33" i="6"/>
  <c r="F34" i="6"/>
  <c r="F35" i="6"/>
  <c r="F36" i="6"/>
  <c r="F37" i="6"/>
  <c r="F38" i="6"/>
  <c r="F39" i="6"/>
  <c r="F40" i="6"/>
  <c r="F41" i="6"/>
  <c r="F42" i="6"/>
  <c r="F43" i="6"/>
  <c r="F44" i="6"/>
  <c r="F45" i="6"/>
  <c r="F28" i="6"/>
  <c r="J23" i="6"/>
  <c r="J54" i="5"/>
  <c r="J55" i="5"/>
  <c r="J56" i="5"/>
  <c r="J57" i="5"/>
  <c r="J58" i="5"/>
  <c r="J59" i="5"/>
  <c r="J60" i="5"/>
  <c r="J61" i="5"/>
  <c r="J62" i="5"/>
  <c r="J63" i="5"/>
  <c r="J64" i="5"/>
  <c r="J65" i="5"/>
  <c r="J66" i="5"/>
  <c r="J67" i="5"/>
  <c r="J68" i="5"/>
  <c r="J69" i="5"/>
  <c r="J70" i="5"/>
  <c r="J53" i="5"/>
  <c r="F30" i="5"/>
  <c r="F31" i="5"/>
  <c r="F32" i="5"/>
  <c r="F33" i="5"/>
  <c r="F34" i="5"/>
  <c r="F35" i="5"/>
  <c r="F36" i="5"/>
  <c r="F37" i="5"/>
  <c r="F38" i="5"/>
  <c r="F39" i="5"/>
  <c r="F40" i="5"/>
  <c r="F41" i="5"/>
  <c r="F42" i="5"/>
  <c r="F43" i="5"/>
  <c r="F44" i="5"/>
  <c r="F45" i="5"/>
  <c r="F46" i="5"/>
  <c r="F29" i="5"/>
  <c r="J23" i="5"/>
  <c r="C92" i="50" l="1"/>
  <c r="E70" i="50"/>
  <c r="F70" i="50"/>
  <c r="E92" i="50"/>
  <c r="I92" i="50"/>
  <c r="C70" i="50"/>
  <c r="G92" i="50"/>
  <c r="D70" i="50"/>
  <c r="F291" i="1"/>
  <c r="E291" i="1"/>
  <c r="D291" i="1"/>
  <c r="C291" i="1"/>
  <c r="AD29" i="31" l="1"/>
  <c r="AD30" i="31"/>
  <c r="AD31" i="31"/>
  <c r="AD32" i="31"/>
  <c r="AD33" i="31"/>
  <c r="AD34" i="31"/>
  <c r="AD35" i="31"/>
  <c r="AD36" i="31"/>
  <c r="AD37" i="31"/>
  <c r="AD38" i="31"/>
  <c r="AD39" i="31"/>
  <c r="AD40" i="31"/>
  <c r="AD41" i="31"/>
  <c r="AD42" i="31"/>
  <c r="AD43" i="31"/>
  <c r="AD44" i="31"/>
  <c r="AD45" i="31"/>
  <c r="AD28" i="31"/>
  <c r="AH23" i="31"/>
  <c r="AD30" i="17"/>
  <c r="AD31" i="17"/>
  <c r="AD32" i="17"/>
  <c r="AD33" i="17"/>
  <c r="AD34" i="17"/>
  <c r="AD35" i="17"/>
  <c r="AD36" i="17"/>
  <c r="AD37" i="17"/>
  <c r="AD38" i="17"/>
  <c r="AD39" i="17"/>
  <c r="AD40" i="17"/>
  <c r="AD41" i="17"/>
  <c r="AD42" i="17"/>
  <c r="AD43" i="17"/>
  <c r="AD44" i="17"/>
  <c r="AD45" i="17"/>
  <c r="AD46" i="17"/>
  <c r="AD29" i="17"/>
  <c r="AH23" i="17"/>
  <c r="J128" i="1" l="1"/>
  <c r="I128" i="1"/>
  <c r="H128" i="1"/>
  <c r="J53" i="2"/>
  <c r="J54" i="2"/>
  <c r="J55" i="2"/>
  <c r="J56" i="2"/>
  <c r="J57" i="2"/>
  <c r="J58" i="2"/>
  <c r="J59" i="2"/>
  <c r="J60" i="2"/>
  <c r="J61" i="2"/>
  <c r="J62" i="2"/>
  <c r="J63" i="2"/>
  <c r="J64" i="2"/>
  <c r="J65" i="2"/>
  <c r="J66" i="2"/>
  <c r="J67" i="2"/>
  <c r="J68" i="2"/>
  <c r="J69" i="2"/>
  <c r="J52" i="2"/>
  <c r="F29" i="2"/>
  <c r="F30" i="2"/>
  <c r="F31" i="2"/>
  <c r="F32" i="2"/>
  <c r="F33" i="2"/>
  <c r="F34" i="2"/>
  <c r="F35" i="2"/>
  <c r="F36" i="2"/>
  <c r="F37" i="2"/>
  <c r="F38" i="2"/>
  <c r="F39" i="2"/>
  <c r="F40" i="2"/>
  <c r="F41" i="2"/>
  <c r="F42" i="2"/>
  <c r="F43" i="2"/>
  <c r="F44" i="2"/>
  <c r="F45" i="2"/>
  <c r="F28" i="2"/>
  <c r="J23" i="2"/>
  <c r="H230" i="1" l="1"/>
  <c r="F230" i="1"/>
  <c r="D230" i="1"/>
  <c r="G230" i="1"/>
  <c r="E230" i="1"/>
  <c r="C230" i="1"/>
  <c r="H191" i="1"/>
  <c r="G191" i="1"/>
  <c r="F191" i="1"/>
  <c r="E191" i="1"/>
  <c r="D191" i="1"/>
  <c r="C191" i="1"/>
  <c r="G127" i="1"/>
  <c r="C127" i="1"/>
  <c r="Q57" i="49"/>
  <c r="O57" i="49"/>
  <c r="N57" i="49"/>
  <c r="M57" i="49"/>
  <c r="L57" i="49"/>
  <c r="K57" i="49"/>
  <c r="G8" i="49"/>
  <c r="G9" i="49"/>
  <c r="G10" i="49"/>
  <c r="G11" i="49"/>
  <c r="G12" i="49"/>
  <c r="G13" i="49"/>
  <c r="G14" i="49"/>
  <c r="G15" i="49"/>
  <c r="G16" i="49"/>
  <c r="G17" i="49"/>
  <c r="G18" i="49"/>
  <c r="G19" i="49"/>
  <c r="G20" i="49"/>
  <c r="G21" i="49"/>
  <c r="G22" i="49"/>
  <c r="G23" i="49"/>
  <c r="G24" i="49"/>
  <c r="G25" i="49"/>
  <c r="G26" i="49"/>
  <c r="G27" i="49"/>
  <c r="G28" i="49"/>
  <c r="G29" i="49"/>
  <c r="G30" i="49"/>
  <c r="G31" i="49"/>
  <c r="G32" i="49"/>
  <c r="G33" i="49"/>
  <c r="G34" i="49"/>
  <c r="G35" i="49"/>
  <c r="G36" i="49"/>
  <c r="G37" i="49"/>
  <c r="G38" i="49"/>
  <c r="G39" i="49"/>
  <c r="G40" i="49"/>
  <c r="G41" i="49"/>
  <c r="G42" i="49"/>
  <c r="G43" i="49"/>
  <c r="G44" i="49"/>
  <c r="G45" i="49"/>
  <c r="G46" i="49"/>
  <c r="G47" i="49"/>
  <c r="G48" i="49"/>
  <c r="G49" i="49"/>
  <c r="G50" i="49"/>
  <c r="G51" i="49"/>
  <c r="G52" i="49"/>
  <c r="G53" i="49"/>
  <c r="G54" i="49"/>
  <c r="G55" i="49"/>
  <c r="G56" i="49"/>
  <c r="G7" i="49"/>
  <c r="F57" i="49"/>
  <c r="I53" i="47"/>
  <c r="I54" i="47"/>
  <c r="I55" i="47"/>
  <c r="I56" i="47"/>
  <c r="I57" i="47"/>
  <c r="I58" i="47"/>
  <c r="I59" i="47"/>
  <c r="I60" i="47"/>
  <c r="I61" i="47"/>
  <c r="I62" i="47"/>
  <c r="I63" i="47"/>
  <c r="I64" i="47"/>
  <c r="I65" i="47"/>
  <c r="I66" i="47"/>
  <c r="I67" i="47"/>
  <c r="I68" i="47"/>
  <c r="I52" i="47"/>
  <c r="H53" i="47"/>
  <c r="H54" i="47"/>
  <c r="H55" i="47"/>
  <c r="H56" i="47"/>
  <c r="H57" i="47"/>
  <c r="H58" i="47"/>
  <c r="H59" i="47"/>
  <c r="H60" i="47"/>
  <c r="H61" i="47"/>
  <c r="H62" i="47"/>
  <c r="H63" i="47"/>
  <c r="H64" i="47"/>
  <c r="H65" i="47"/>
  <c r="H66" i="47"/>
  <c r="H67" i="47"/>
  <c r="H68" i="47"/>
  <c r="H52" i="47"/>
  <c r="G53" i="47"/>
  <c r="G54" i="47"/>
  <c r="G55" i="47"/>
  <c r="G56" i="47"/>
  <c r="G57" i="47"/>
  <c r="G58" i="47"/>
  <c r="G59" i="47"/>
  <c r="G60" i="47"/>
  <c r="G61" i="47"/>
  <c r="G62" i="47"/>
  <c r="G63" i="47"/>
  <c r="G64" i="47"/>
  <c r="G65" i="47"/>
  <c r="G66" i="47"/>
  <c r="G67" i="47"/>
  <c r="G68" i="47"/>
  <c r="G69" i="47"/>
  <c r="G52" i="47"/>
  <c r="E29" i="47"/>
  <c r="E30" i="47"/>
  <c r="E31" i="47"/>
  <c r="E32" i="47"/>
  <c r="E33" i="47"/>
  <c r="E34" i="47"/>
  <c r="E35" i="47"/>
  <c r="E36" i="47"/>
  <c r="E37" i="47"/>
  <c r="E38" i="47"/>
  <c r="E39" i="47"/>
  <c r="E40" i="47"/>
  <c r="E41" i="47"/>
  <c r="E42" i="47"/>
  <c r="E43" i="47"/>
  <c r="E44" i="47"/>
  <c r="E28" i="47"/>
  <c r="I24" i="47"/>
  <c r="I55" i="42"/>
  <c r="I56" i="42"/>
  <c r="I57" i="42"/>
  <c r="I58" i="42"/>
  <c r="I59" i="42"/>
  <c r="I60" i="42"/>
  <c r="I61" i="42"/>
  <c r="I62" i="42"/>
  <c r="I63" i="42"/>
  <c r="I64" i="42"/>
  <c r="I65" i="42"/>
  <c r="I66" i="42"/>
  <c r="I67" i="42"/>
  <c r="I68" i="42"/>
  <c r="I69" i="42"/>
  <c r="I70" i="42"/>
  <c r="I71" i="42"/>
  <c r="I54" i="42"/>
  <c r="H55" i="42"/>
  <c r="H56" i="42"/>
  <c r="H57" i="42"/>
  <c r="H58" i="42"/>
  <c r="H59" i="42"/>
  <c r="H60" i="42"/>
  <c r="H61" i="42"/>
  <c r="H62" i="42"/>
  <c r="H63" i="42"/>
  <c r="H64" i="42"/>
  <c r="H65" i="42"/>
  <c r="H66" i="42"/>
  <c r="H67" i="42"/>
  <c r="H68" i="42"/>
  <c r="H69" i="42"/>
  <c r="H70" i="42"/>
  <c r="H54" i="42"/>
  <c r="G55" i="42"/>
  <c r="G56" i="42"/>
  <c r="G57" i="42"/>
  <c r="G58" i="42"/>
  <c r="G59" i="42"/>
  <c r="G60" i="42"/>
  <c r="G61" i="42"/>
  <c r="G62" i="42"/>
  <c r="G63" i="42"/>
  <c r="G64" i="42"/>
  <c r="G65" i="42"/>
  <c r="G66" i="42"/>
  <c r="G67" i="42"/>
  <c r="G68" i="42"/>
  <c r="G69" i="42"/>
  <c r="G70" i="42"/>
  <c r="G71" i="42"/>
  <c r="G54" i="42"/>
  <c r="E31" i="42"/>
  <c r="E32" i="42"/>
  <c r="E33" i="42"/>
  <c r="E34" i="42"/>
  <c r="E35" i="42"/>
  <c r="E36" i="42"/>
  <c r="E37" i="42"/>
  <c r="E38" i="42"/>
  <c r="E39" i="42"/>
  <c r="E40" i="42"/>
  <c r="E41" i="42"/>
  <c r="E42" i="42"/>
  <c r="E43" i="42"/>
  <c r="E44" i="42"/>
  <c r="E45" i="42"/>
  <c r="E46" i="42"/>
  <c r="E47" i="42"/>
  <c r="E30" i="42"/>
  <c r="I23" i="42"/>
  <c r="I56" i="43"/>
  <c r="I57" i="43"/>
  <c r="I58" i="43"/>
  <c r="I59" i="43"/>
  <c r="I60" i="43"/>
  <c r="I61" i="43"/>
  <c r="I62" i="43"/>
  <c r="I63" i="43"/>
  <c r="I64" i="43"/>
  <c r="I65" i="43"/>
  <c r="I66" i="43"/>
  <c r="I67" i="43"/>
  <c r="I68" i="43"/>
  <c r="I69" i="43"/>
  <c r="I70" i="43"/>
  <c r="I71" i="43"/>
  <c r="I72" i="43"/>
  <c r="I55" i="43"/>
  <c r="H56" i="43"/>
  <c r="H57" i="43"/>
  <c r="H58" i="43"/>
  <c r="H59" i="43"/>
  <c r="H60" i="43"/>
  <c r="H61" i="43"/>
  <c r="H62" i="43"/>
  <c r="H63" i="43"/>
  <c r="H64" i="43"/>
  <c r="H65" i="43"/>
  <c r="H66" i="43"/>
  <c r="H67" i="43"/>
  <c r="H68" i="43"/>
  <c r="H69" i="43"/>
  <c r="H70" i="43"/>
  <c r="H71" i="43"/>
  <c r="H55" i="43"/>
  <c r="G56" i="43"/>
  <c r="G57" i="43"/>
  <c r="G58" i="43"/>
  <c r="G59" i="43"/>
  <c r="G60" i="43"/>
  <c r="G61" i="43"/>
  <c r="G62" i="43"/>
  <c r="G63" i="43"/>
  <c r="G64" i="43"/>
  <c r="G65" i="43"/>
  <c r="G66" i="43"/>
  <c r="G67" i="43"/>
  <c r="G68" i="43"/>
  <c r="G69" i="43"/>
  <c r="G70" i="43"/>
  <c r="G71" i="43"/>
  <c r="G55" i="43"/>
  <c r="E32" i="43"/>
  <c r="E33" i="43"/>
  <c r="E34" i="43"/>
  <c r="E35" i="43"/>
  <c r="E36" i="43"/>
  <c r="E37" i="43"/>
  <c r="E38" i="43"/>
  <c r="E39" i="43"/>
  <c r="E40" i="43"/>
  <c r="E41" i="43"/>
  <c r="E42" i="43"/>
  <c r="E43" i="43"/>
  <c r="E44" i="43"/>
  <c r="E45" i="43"/>
  <c r="E46" i="43"/>
  <c r="E47" i="43"/>
  <c r="E48" i="43"/>
  <c r="E31" i="43"/>
  <c r="I24" i="43"/>
  <c r="I72" i="44"/>
  <c r="I56" i="44"/>
  <c r="I57" i="44"/>
  <c r="I58" i="44"/>
  <c r="I59" i="44"/>
  <c r="I60" i="44"/>
  <c r="I61" i="44"/>
  <c r="I62" i="44"/>
  <c r="I63" i="44"/>
  <c r="I64" i="44"/>
  <c r="I65" i="44"/>
  <c r="I66" i="44"/>
  <c r="I67" i="44"/>
  <c r="I68" i="44"/>
  <c r="I69" i="44"/>
  <c r="I70" i="44"/>
  <c r="I71" i="44"/>
  <c r="I55" i="44"/>
  <c r="H56" i="44"/>
  <c r="H57" i="44"/>
  <c r="H58" i="44"/>
  <c r="H59" i="44"/>
  <c r="H60" i="44"/>
  <c r="H61" i="44"/>
  <c r="H62" i="44"/>
  <c r="H63" i="44"/>
  <c r="H64" i="44"/>
  <c r="H65" i="44"/>
  <c r="H66" i="44"/>
  <c r="H67" i="44"/>
  <c r="H68" i="44"/>
  <c r="H69" i="44"/>
  <c r="H70" i="44"/>
  <c r="H71" i="44"/>
  <c r="H72" i="44"/>
  <c r="H55" i="44"/>
  <c r="G56" i="44"/>
  <c r="G57" i="44"/>
  <c r="G58" i="44"/>
  <c r="G59" i="44"/>
  <c r="G60" i="44"/>
  <c r="G61" i="44"/>
  <c r="G62" i="44"/>
  <c r="G63" i="44"/>
  <c r="G64" i="44"/>
  <c r="G65" i="44"/>
  <c r="G66" i="44"/>
  <c r="G67" i="44"/>
  <c r="G68" i="44"/>
  <c r="G69" i="44"/>
  <c r="G70" i="44"/>
  <c r="G71" i="44"/>
  <c r="G72" i="44"/>
  <c r="G55" i="44"/>
  <c r="E32" i="44"/>
  <c r="E33" i="44"/>
  <c r="E34" i="44"/>
  <c r="E35" i="44"/>
  <c r="E36" i="44"/>
  <c r="E37" i="44"/>
  <c r="E38" i="44"/>
  <c r="E39" i="44"/>
  <c r="E40" i="44"/>
  <c r="E41" i="44"/>
  <c r="E42" i="44"/>
  <c r="E43" i="44"/>
  <c r="E44" i="44"/>
  <c r="E45" i="44"/>
  <c r="E46" i="44"/>
  <c r="E47" i="44"/>
  <c r="E48" i="44"/>
  <c r="E31" i="44"/>
  <c r="I24" i="44"/>
  <c r="I56" i="36"/>
  <c r="I57" i="36"/>
  <c r="I58" i="36"/>
  <c r="I59" i="36"/>
  <c r="I60" i="36"/>
  <c r="I61" i="36"/>
  <c r="I62" i="36"/>
  <c r="I63" i="36"/>
  <c r="I64" i="36"/>
  <c r="I65" i="36"/>
  <c r="I66" i="36"/>
  <c r="I67" i="36"/>
  <c r="I68" i="36"/>
  <c r="I69" i="36"/>
  <c r="I70" i="36"/>
  <c r="I71" i="36"/>
  <c r="I72" i="36"/>
  <c r="I55" i="36"/>
  <c r="H56" i="36"/>
  <c r="H57" i="36"/>
  <c r="H58" i="36"/>
  <c r="H59" i="36"/>
  <c r="H60" i="36"/>
  <c r="H61" i="36"/>
  <c r="H62" i="36"/>
  <c r="H63" i="36"/>
  <c r="H64" i="36"/>
  <c r="H65" i="36"/>
  <c r="H66" i="36"/>
  <c r="H67" i="36"/>
  <c r="H68" i="36"/>
  <c r="H69" i="36"/>
  <c r="H70" i="36"/>
  <c r="H71" i="36"/>
  <c r="H55" i="36"/>
  <c r="G56" i="36"/>
  <c r="G57" i="36"/>
  <c r="G58" i="36"/>
  <c r="G59" i="36"/>
  <c r="G60" i="36"/>
  <c r="G61" i="36"/>
  <c r="G62" i="36"/>
  <c r="G63" i="36"/>
  <c r="G64" i="36"/>
  <c r="G65" i="36"/>
  <c r="G66" i="36"/>
  <c r="G67" i="36"/>
  <c r="G68" i="36"/>
  <c r="G69" i="36"/>
  <c r="G70" i="36"/>
  <c r="G71" i="36"/>
  <c r="G55" i="36"/>
  <c r="E32" i="36"/>
  <c r="E33" i="36"/>
  <c r="E34" i="36"/>
  <c r="E35" i="36"/>
  <c r="E36" i="36"/>
  <c r="E37" i="36"/>
  <c r="E38" i="36"/>
  <c r="E39" i="36"/>
  <c r="E40" i="36"/>
  <c r="E41" i="36"/>
  <c r="E42" i="36"/>
  <c r="E43" i="36"/>
  <c r="E44" i="36"/>
  <c r="E45" i="36"/>
  <c r="E46" i="36"/>
  <c r="E47" i="36"/>
  <c r="E48" i="36"/>
  <c r="E31" i="36"/>
  <c r="I24" i="36"/>
  <c r="I69" i="15"/>
  <c r="I53" i="15"/>
  <c r="I54" i="15"/>
  <c r="I55" i="15"/>
  <c r="I56" i="15"/>
  <c r="I57" i="15"/>
  <c r="I58" i="15"/>
  <c r="I59" i="15"/>
  <c r="I60" i="15"/>
  <c r="I61" i="15"/>
  <c r="I62" i="15"/>
  <c r="I63" i="15"/>
  <c r="I64" i="15"/>
  <c r="I65" i="15"/>
  <c r="I66" i="15"/>
  <c r="I67" i="15"/>
  <c r="I68" i="15"/>
  <c r="I52" i="15"/>
  <c r="H53" i="15"/>
  <c r="H54" i="15"/>
  <c r="H55" i="15"/>
  <c r="H56" i="15"/>
  <c r="H57" i="15"/>
  <c r="H58" i="15"/>
  <c r="H59" i="15"/>
  <c r="H60" i="15"/>
  <c r="H61" i="15"/>
  <c r="H62" i="15"/>
  <c r="H63" i="15"/>
  <c r="H64" i="15"/>
  <c r="H65" i="15"/>
  <c r="H66" i="15"/>
  <c r="H67" i="15"/>
  <c r="H68" i="15"/>
  <c r="H52" i="15"/>
  <c r="G53" i="15"/>
  <c r="G54" i="15"/>
  <c r="G55" i="15"/>
  <c r="G56" i="15"/>
  <c r="G57" i="15"/>
  <c r="G58" i="15"/>
  <c r="G59" i="15"/>
  <c r="G60" i="15"/>
  <c r="G61" i="15"/>
  <c r="G62" i="15"/>
  <c r="G63" i="15"/>
  <c r="G64" i="15"/>
  <c r="G65" i="15"/>
  <c r="G66" i="15"/>
  <c r="G67" i="15"/>
  <c r="G68" i="15"/>
  <c r="G69" i="15"/>
  <c r="G52" i="15"/>
  <c r="E29" i="15"/>
  <c r="E30" i="15"/>
  <c r="E31" i="15"/>
  <c r="E32" i="15"/>
  <c r="E33" i="15"/>
  <c r="E34" i="15"/>
  <c r="E35" i="15"/>
  <c r="E36" i="15"/>
  <c r="E37" i="15"/>
  <c r="E38" i="15"/>
  <c r="E39" i="15"/>
  <c r="E40" i="15"/>
  <c r="E41" i="15"/>
  <c r="E42" i="15"/>
  <c r="E43" i="15"/>
  <c r="E44" i="15"/>
  <c r="E45" i="15"/>
  <c r="E28" i="15"/>
  <c r="I23" i="15"/>
  <c r="I54" i="20"/>
  <c r="I55" i="20"/>
  <c r="I56" i="20"/>
  <c r="I57" i="20"/>
  <c r="I58" i="20"/>
  <c r="I59" i="20"/>
  <c r="I60" i="20"/>
  <c r="I61" i="20"/>
  <c r="I62" i="20"/>
  <c r="I63" i="20"/>
  <c r="I64" i="20"/>
  <c r="I65" i="20"/>
  <c r="I66" i="20"/>
  <c r="I67" i="20"/>
  <c r="I68" i="20"/>
  <c r="I69" i="20"/>
  <c r="I70" i="20"/>
  <c r="I53" i="20"/>
  <c r="H54" i="20"/>
  <c r="H55" i="20"/>
  <c r="H56" i="20"/>
  <c r="H57" i="20"/>
  <c r="H58" i="20"/>
  <c r="H59" i="20"/>
  <c r="H60" i="20"/>
  <c r="H61" i="20"/>
  <c r="H62" i="20"/>
  <c r="H63" i="20"/>
  <c r="H64" i="20"/>
  <c r="H65" i="20"/>
  <c r="H66" i="20"/>
  <c r="H67" i="20"/>
  <c r="H68" i="20"/>
  <c r="H69" i="20"/>
  <c r="H53" i="20"/>
  <c r="G54" i="20"/>
  <c r="G55" i="20"/>
  <c r="G56" i="20"/>
  <c r="G57" i="20"/>
  <c r="G58" i="20"/>
  <c r="G59" i="20"/>
  <c r="G60" i="20"/>
  <c r="G61" i="20"/>
  <c r="G62" i="20"/>
  <c r="G63" i="20"/>
  <c r="G64" i="20"/>
  <c r="G65" i="20"/>
  <c r="G66" i="20"/>
  <c r="G67" i="20"/>
  <c r="G68" i="20"/>
  <c r="G69" i="20"/>
  <c r="G70" i="20"/>
  <c r="G53" i="20"/>
  <c r="E30" i="20"/>
  <c r="E31" i="20"/>
  <c r="E32" i="20"/>
  <c r="E33" i="20"/>
  <c r="E34" i="20"/>
  <c r="E35" i="20"/>
  <c r="E36" i="20"/>
  <c r="E37" i="20"/>
  <c r="E38" i="20"/>
  <c r="E39" i="20"/>
  <c r="E40" i="20"/>
  <c r="E41" i="20"/>
  <c r="E42" i="20"/>
  <c r="E43" i="20"/>
  <c r="E44" i="20"/>
  <c r="E45" i="20"/>
  <c r="E46" i="20"/>
  <c r="E29" i="20"/>
  <c r="I23" i="20"/>
  <c r="I55" i="48"/>
  <c r="I56" i="48"/>
  <c r="I57" i="48"/>
  <c r="I58" i="48"/>
  <c r="I59" i="48"/>
  <c r="I60" i="48"/>
  <c r="I61" i="48"/>
  <c r="I62" i="48"/>
  <c r="I63" i="48"/>
  <c r="I64" i="48"/>
  <c r="I65" i="48"/>
  <c r="I66" i="48"/>
  <c r="I67" i="48"/>
  <c r="I68" i="48"/>
  <c r="I69" i="48"/>
  <c r="I70" i="48"/>
  <c r="I71" i="48"/>
  <c r="I54" i="48"/>
  <c r="H55" i="48"/>
  <c r="H56" i="48"/>
  <c r="H57" i="48"/>
  <c r="H58" i="48"/>
  <c r="H59" i="48"/>
  <c r="H60" i="48"/>
  <c r="H61" i="48"/>
  <c r="H62" i="48"/>
  <c r="H63" i="48"/>
  <c r="H64" i="48"/>
  <c r="H65" i="48"/>
  <c r="H66" i="48"/>
  <c r="H67" i="48"/>
  <c r="H68" i="48"/>
  <c r="H69" i="48"/>
  <c r="H70" i="48"/>
  <c r="H71" i="48"/>
  <c r="H54" i="48"/>
  <c r="G55" i="48"/>
  <c r="G56" i="48"/>
  <c r="G57" i="48"/>
  <c r="G58" i="48"/>
  <c r="G59" i="48"/>
  <c r="G60" i="48"/>
  <c r="G61" i="48"/>
  <c r="G62" i="48"/>
  <c r="G63" i="48"/>
  <c r="G64" i="48"/>
  <c r="G65" i="48"/>
  <c r="G66" i="48"/>
  <c r="G67" i="48"/>
  <c r="G68" i="48"/>
  <c r="G69" i="48"/>
  <c r="G70" i="48"/>
  <c r="G71" i="48"/>
  <c r="G54" i="48"/>
  <c r="E29" i="48"/>
  <c r="E30" i="48"/>
  <c r="E31" i="48"/>
  <c r="E32" i="48"/>
  <c r="E33" i="48"/>
  <c r="E34" i="48"/>
  <c r="E35" i="48"/>
  <c r="E36" i="48"/>
  <c r="E37" i="48"/>
  <c r="E38" i="48"/>
  <c r="E39" i="48"/>
  <c r="E40" i="48"/>
  <c r="E41" i="48"/>
  <c r="E42" i="48"/>
  <c r="E43" i="48"/>
  <c r="E44" i="48"/>
  <c r="E45" i="48"/>
  <c r="E28" i="48"/>
  <c r="I7" i="48"/>
  <c r="I8" i="48"/>
  <c r="I9" i="48"/>
  <c r="I10" i="48"/>
  <c r="I11" i="48"/>
  <c r="I12" i="48"/>
  <c r="I13" i="48"/>
  <c r="I14" i="48"/>
  <c r="I15" i="48"/>
  <c r="I16" i="48"/>
  <c r="I17" i="48"/>
  <c r="I18" i="48"/>
  <c r="I19" i="48"/>
  <c r="I20" i="48"/>
  <c r="I21" i="48"/>
  <c r="I22" i="48"/>
  <c r="I23" i="48"/>
  <c r="I6" i="48"/>
  <c r="I55" i="45"/>
  <c r="I56" i="45"/>
  <c r="I57" i="45"/>
  <c r="I58" i="45"/>
  <c r="I59" i="45"/>
  <c r="I60" i="45"/>
  <c r="I61" i="45"/>
  <c r="I62" i="45"/>
  <c r="I63" i="45"/>
  <c r="I64" i="45"/>
  <c r="I65" i="45"/>
  <c r="I66" i="45"/>
  <c r="I67" i="45"/>
  <c r="I68" i="45"/>
  <c r="I69" i="45"/>
  <c r="I70" i="45"/>
  <c r="I71" i="45"/>
  <c r="I54" i="45"/>
  <c r="H55" i="45"/>
  <c r="H56" i="45"/>
  <c r="H57" i="45"/>
  <c r="H58" i="45"/>
  <c r="H59" i="45"/>
  <c r="H60" i="45"/>
  <c r="H61" i="45"/>
  <c r="H62" i="45"/>
  <c r="H63" i="45"/>
  <c r="H64" i="45"/>
  <c r="H65" i="45"/>
  <c r="H66" i="45"/>
  <c r="H67" i="45"/>
  <c r="H68" i="45"/>
  <c r="H69" i="45"/>
  <c r="H70" i="45"/>
  <c r="H71" i="45"/>
  <c r="H54" i="45"/>
  <c r="G55" i="45"/>
  <c r="G56" i="45"/>
  <c r="G57" i="45"/>
  <c r="G58" i="45"/>
  <c r="G59" i="45"/>
  <c r="G60" i="45"/>
  <c r="G61" i="45"/>
  <c r="G62" i="45"/>
  <c r="G63" i="45"/>
  <c r="G64" i="45"/>
  <c r="G65" i="45"/>
  <c r="G66" i="45"/>
  <c r="G67" i="45"/>
  <c r="G68" i="45"/>
  <c r="G69" i="45"/>
  <c r="G70" i="45"/>
  <c r="G71" i="45"/>
  <c r="G54" i="45"/>
  <c r="E29" i="45"/>
  <c r="E30" i="45"/>
  <c r="E31" i="45"/>
  <c r="E32" i="45"/>
  <c r="E33" i="45"/>
  <c r="E34" i="45"/>
  <c r="E35" i="45"/>
  <c r="E36" i="45"/>
  <c r="E37" i="45"/>
  <c r="E38" i="45"/>
  <c r="E39" i="45"/>
  <c r="E40" i="45"/>
  <c r="E41" i="45"/>
  <c r="E42" i="45"/>
  <c r="E43" i="45"/>
  <c r="E44" i="45"/>
  <c r="E45" i="45"/>
  <c r="E28" i="45"/>
  <c r="I23" i="45"/>
  <c r="I69" i="47" l="1"/>
  <c r="G57" i="49"/>
  <c r="E290" i="1"/>
  <c r="C290" i="1"/>
  <c r="F63" i="1"/>
  <c r="E63" i="1"/>
  <c r="D63" i="1"/>
  <c r="C63" i="1"/>
  <c r="P57" i="49"/>
  <c r="I57" i="49"/>
  <c r="H57" i="49"/>
  <c r="AC29" i="31" l="1"/>
  <c r="AC30" i="31"/>
  <c r="AC31" i="31"/>
  <c r="AC32" i="31"/>
  <c r="AC33" i="31"/>
  <c r="AC34" i="31"/>
  <c r="AC35" i="31"/>
  <c r="AC36" i="31"/>
  <c r="AC37" i="31"/>
  <c r="AC38" i="31"/>
  <c r="AC39" i="31"/>
  <c r="AC40" i="31"/>
  <c r="AC41" i="31"/>
  <c r="AC42" i="31"/>
  <c r="AC43" i="31"/>
  <c r="AC44" i="31"/>
  <c r="AC28" i="31"/>
  <c r="AG23" i="31"/>
  <c r="D290" i="1" s="1"/>
  <c r="AC30" i="17"/>
  <c r="AC31" i="17"/>
  <c r="AC32" i="17"/>
  <c r="AC33" i="17"/>
  <c r="AC34" i="17"/>
  <c r="AC35" i="17"/>
  <c r="AC36" i="17"/>
  <c r="AC37" i="17"/>
  <c r="AC38" i="17"/>
  <c r="AC39" i="17"/>
  <c r="AC40" i="17"/>
  <c r="AC41" i="17"/>
  <c r="AC42" i="17"/>
  <c r="AC43" i="17"/>
  <c r="AC44" i="17"/>
  <c r="AC45" i="17"/>
  <c r="AC46" i="17"/>
  <c r="AC29" i="17"/>
  <c r="AG23" i="17"/>
  <c r="I53" i="6"/>
  <c r="I54" i="6"/>
  <c r="I55" i="6"/>
  <c r="I56" i="6"/>
  <c r="I57" i="6"/>
  <c r="I58" i="6"/>
  <c r="I59" i="6"/>
  <c r="I60" i="6"/>
  <c r="I61" i="6"/>
  <c r="I62" i="6"/>
  <c r="I63" i="6"/>
  <c r="I64" i="6"/>
  <c r="I65" i="6"/>
  <c r="I66" i="6"/>
  <c r="I67" i="6"/>
  <c r="I68" i="6"/>
  <c r="I69" i="6"/>
  <c r="I52" i="6"/>
  <c r="E29" i="6"/>
  <c r="E30" i="6"/>
  <c r="E31" i="6"/>
  <c r="E32" i="6"/>
  <c r="E33" i="6"/>
  <c r="E34" i="6"/>
  <c r="E35" i="6"/>
  <c r="E36" i="6"/>
  <c r="E37" i="6"/>
  <c r="E38" i="6"/>
  <c r="E39" i="6"/>
  <c r="E40" i="6"/>
  <c r="E41" i="6"/>
  <c r="E42" i="6"/>
  <c r="E43" i="6"/>
  <c r="E44" i="6"/>
  <c r="E45" i="6"/>
  <c r="E28" i="6"/>
  <c r="I23" i="6"/>
  <c r="I54" i="5"/>
  <c r="I55" i="5"/>
  <c r="I56" i="5"/>
  <c r="I57" i="5"/>
  <c r="I58" i="5"/>
  <c r="I59" i="5"/>
  <c r="I60" i="5"/>
  <c r="I61" i="5"/>
  <c r="I62" i="5"/>
  <c r="I63" i="5"/>
  <c r="I64" i="5"/>
  <c r="I65" i="5"/>
  <c r="I66" i="5"/>
  <c r="I67" i="5"/>
  <c r="I68" i="5"/>
  <c r="I69" i="5"/>
  <c r="I70" i="5"/>
  <c r="I53" i="2"/>
  <c r="I54" i="2"/>
  <c r="I55" i="2"/>
  <c r="I56" i="2"/>
  <c r="I57" i="2"/>
  <c r="I58" i="2"/>
  <c r="I59" i="2"/>
  <c r="I60" i="2"/>
  <c r="I61" i="2"/>
  <c r="I62" i="2"/>
  <c r="I63" i="2"/>
  <c r="I64" i="2"/>
  <c r="I65" i="2"/>
  <c r="I66" i="2"/>
  <c r="I67" i="2"/>
  <c r="I68" i="2"/>
  <c r="I69" i="2"/>
  <c r="I52" i="2"/>
  <c r="I53" i="5"/>
  <c r="E30" i="5"/>
  <c r="E31" i="5"/>
  <c r="E32" i="5"/>
  <c r="E33" i="5"/>
  <c r="E34" i="5"/>
  <c r="E35" i="5"/>
  <c r="E36" i="5"/>
  <c r="E37" i="5"/>
  <c r="E38" i="5"/>
  <c r="E39" i="5"/>
  <c r="E40" i="5"/>
  <c r="E41" i="5"/>
  <c r="E42" i="5"/>
  <c r="E43" i="5"/>
  <c r="E44" i="5"/>
  <c r="E45" i="5"/>
  <c r="E46" i="5"/>
  <c r="E29" i="5"/>
  <c r="I23" i="5"/>
  <c r="J127" i="1"/>
  <c r="I127" i="1"/>
  <c r="H127" i="1"/>
  <c r="E29" i="2"/>
  <c r="E30" i="2"/>
  <c r="E31" i="2"/>
  <c r="E32" i="2"/>
  <c r="E33" i="2"/>
  <c r="E34" i="2"/>
  <c r="E35" i="2"/>
  <c r="E36" i="2"/>
  <c r="E37" i="2"/>
  <c r="E38" i="2"/>
  <c r="E39" i="2"/>
  <c r="E40" i="2"/>
  <c r="E41" i="2"/>
  <c r="E42" i="2"/>
  <c r="E43" i="2"/>
  <c r="E44" i="2"/>
  <c r="E45" i="2"/>
  <c r="E28" i="2"/>
  <c r="I23" i="2"/>
  <c r="F229" i="1" l="1"/>
  <c r="G229" i="1"/>
  <c r="E229" i="1"/>
  <c r="H190" i="1"/>
  <c r="E190" i="1"/>
  <c r="G126" i="1"/>
  <c r="C126" i="1"/>
  <c r="D29" i="47"/>
  <c r="D30" i="47"/>
  <c r="D31" i="47"/>
  <c r="D32" i="47"/>
  <c r="D33" i="47"/>
  <c r="D34" i="47"/>
  <c r="D35" i="47"/>
  <c r="D36" i="47"/>
  <c r="D37" i="47"/>
  <c r="D38" i="47"/>
  <c r="D39" i="47"/>
  <c r="D40" i="47"/>
  <c r="D41" i="47"/>
  <c r="D42" i="47"/>
  <c r="D43" i="47"/>
  <c r="D44" i="47"/>
  <c r="D28" i="47"/>
  <c r="H24" i="47"/>
  <c r="H69" i="47" s="1"/>
  <c r="H71" i="42"/>
  <c r="D31" i="42"/>
  <c r="D32" i="42"/>
  <c r="D33" i="42"/>
  <c r="D34" i="42"/>
  <c r="D35" i="42"/>
  <c r="D36" i="42"/>
  <c r="D37" i="42"/>
  <c r="D38" i="42"/>
  <c r="D39" i="42"/>
  <c r="D40" i="42"/>
  <c r="D41" i="42"/>
  <c r="D42" i="42"/>
  <c r="D43" i="42"/>
  <c r="D44" i="42"/>
  <c r="D45" i="42"/>
  <c r="D46" i="42"/>
  <c r="D30" i="42"/>
  <c r="D47" i="42"/>
  <c r="H23" i="42"/>
  <c r="D32" i="43"/>
  <c r="D33" i="43"/>
  <c r="D34" i="43"/>
  <c r="D35" i="43"/>
  <c r="D36" i="43"/>
  <c r="D37" i="43"/>
  <c r="D38" i="43"/>
  <c r="D39" i="43"/>
  <c r="D40" i="43"/>
  <c r="D41" i="43"/>
  <c r="D42" i="43"/>
  <c r="D43" i="43"/>
  <c r="D44" i="43"/>
  <c r="D45" i="43"/>
  <c r="D46" i="43"/>
  <c r="D47" i="43"/>
  <c r="D48" i="43"/>
  <c r="H229" i="1" s="1"/>
  <c r="D31" i="43"/>
  <c r="H24" i="43"/>
  <c r="H72" i="43" s="1"/>
  <c r="D32" i="44"/>
  <c r="D33" i="44"/>
  <c r="D34" i="44"/>
  <c r="D35" i="44"/>
  <c r="D36" i="44"/>
  <c r="D37" i="44"/>
  <c r="D38" i="44"/>
  <c r="D39" i="44"/>
  <c r="D40" i="44"/>
  <c r="D41" i="44"/>
  <c r="D42" i="44"/>
  <c r="D43" i="44"/>
  <c r="D44" i="44"/>
  <c r="D45" i="44"/>
  <c r="D46" i="44"/>
  <c r="D47" i="44"/>
  <c r="D31" i="44"/>
  <c r="D48" i="44"/>
  <c r="H24" i="44"/>
  <c r="D32" i="36"/>
  <c r="D33" i="36"/>
  <c r="D34" i="36"/>
  <c r="D35" i="36"/>
  <c r="D36" i="36"/>
  <c r="D37" i="36"/>
  <c r="D38" i="36"/>
  <c r="D39" i="36"/>
  <c r="D40" i="36"/>
  <c r="D41" i="36"/>
  <c r="D42" i="36"/>
  <c r="D43" i="36"/>
  <c r="D44" i="36"/>
  <c r="D45" i="36"/>
  <c r="D46" i="36"/>
  <c r="D47" i="36"/>
  <c r="D31" i="36"/>
  <c r="H24" i="36"/>
  <c r="H72" i="36" s="1"/>
  <c r="C229" i="1" l="1"/>
  <c r="D48" i="36"/>
  <c r="D229" i="1" s="1"/>
  <c r="D30" i="20"/>
  <c r="D31" i="20"/>
  <c r="D32" i="20"/>
  <c r="D33" i="20"/>
  <c r="D34" i="20"/>
  <c r="D35" i="20"/>
  <c r="D36" i="20"/>
  <c r="D37" i="20"/>
  <c r="D38" i="20"/>
  <c r="D39" i="20"/>
  <c r="D40" i="20"/>
  <c r="D41" i="20"/>
  <c r="D42" i="20"/>
  <c r="D43" i="20"/>
  <c r="D44" i="20"/>
  <c r="D45" i="20"/>
  <c r="D29" i="20"/>
  <c r="H23" i="20"/>
  <c r="D29" i="15"/>
  <c r="D30" i="15"/>
  <c r="D31" i="15"/>
  <c r="D32" i="15"/>
  <c r="D33" i="15"/>
  <c r="D34" i="15"/>
  <c r="D35" i="15"/>
  <c r="D36" i="15"/>
  <c r="D37" i="15"/>
  <c r="D38" i="15"/>
  <c r="D39" i="15"/>
  <c r="D40" i="15"/>
  <c r="D41" i="15"/>
  <c r="D42" i="15"/>
  <c r="D43" i="15"/>
  <c r="D44" i="15"/>
  <c r="D28" i="15"/>
  <c r="H23" i="15"/>
  <c r="D45" i="15" s="1"/>
  <c r="F190" i="1" s="1"/>
  <c r="D29" i="48"/>
  <c r="D30" i="48"/>
  <c r="D31" i="48"/>
  <c r="D32" i="48"/>
  <c r="D33" i="48"/>
  <c r="D34" i="48"/>
  <c r="D35" i="48"/>
  <c r="D36" i="48"/>
  <c r="D37" i="48"/>
  <c r="D38" i="48"/>
  <c r="D39" i="48"/>
  <c r="D40" i="48"/>
  <c r="D41" i="48"/>
  <c r="D42" i="48"/>
  <c r="D43" i="48"/>
  <c r="D44" i="48"/>
  <c r="D45" i="48"/>
  <c r="D28" i="48"/>
  <c r="H7" i="48"/>
  <c r="H8" i="48"/>
  <c r="H9" i="48"/>
  <c r="H10" i="48"/>
  <c r="H11" i="48"/>
  <c r="H12" i="48"/>
  <c r="H13" i="48"/>
  <c r="H14" i="48"/>
  <c r="H15" i="48"/>
  <c r="H16" i="48"/>
  <c r="H17" i="48"/>
  <c r="H18" i="48"/>
  <c r="H19" i="48"/>
  <c r="H20" i="48"/>
  <c r="H21" i="48"/>
  <c r="H22" i="48"/>
  <c r="H23" i="48"/>
  <c r="H6" i="48"/>
  <c r="D29" i="45"/>
  <c r="D30" i="45"/>
  <c r="D31" i="45"/>
  <c r="D32" i="45"/>
  <c r="D33" i="45"/>
  <c r="D34" i="45"/>
  <c r="D35" i="45"/>
  <c r="D36" i="45"/>
  <c r="D37" i="45"/>
  <c r="D38" i="45"/>
  <c r="D39" i="45"/>
  <c r="D40" i="45"/>
  <c r="D41" i="45"/>
  <c r="D42" i="45"/>
  <c r="D43" i="45"/>
  <c r="D44" i="45"/>
  <c r="D45" i="45"/>
  <c r="D28" i="45"/>
  <c r="H23" i="45"/>
  <c r="H70" i="20" l="1"/>
  <c r="D190" i="1"/>
  <c r="D46" i="20"/>
  <c r="G190" i="1" s="1"/>
  <c r="H69" i="15"/>
  <c r="C190" i="1"/>
  <c r="AB29" i="31"/>
  <c r="AB30" i="31"/>
  <c r="AB31" i="31"/>
  <c r="AB32" i="31"/>
  <c r="AB33" i="31"/>
  <c r="AB34" i="31"/>
  <c r="AB35" i="31"/>
  <c r="AB36" i="31"/>
  <c r="AB37" i="31"/>
  <c r="AB38" i="31"/>
  <c r="AB39" i="31"/>
  <c r="AB40" i="31"/>
  <c r="AB41" i="31"/>
  <c r="AB42" i="31"/>
  <c r="AB43" i="31"/>
  <c r="AB44" i="31"/>
  <c r="AB28" i="31"/>
  <c r="AF23" i="31"/>
  <c r="D289" i="1" s="1"/>
  <c r="AB30" i="17"/>
  <c r="AB31" i="17"/>
  <c r="AB32" i="17"/>
  <c r="AB33" i="17"/>
  <c r="AB34" i="17"/>
  <c r="AB35" i="17"/>
  <c r="AB36" i="17"/>
  <c r="AB37" i="17"/>
  <c r="AB38" i="17"/>
  <c r="AB39" i="17"/>
  <c r="AB40" i="17"/>
  <c r="AB41" i="17"/>
  <c r="AB42" i="17"/>
  <c r="AB43" i="17"/>
  <c r="AB44" i="17"/>
  <c r="AB45" i="17"/>
  <c r="AB29" i="17"/>
  <c r="AF23" i="17"/>
  <c r="C289" i="1" s="1"/>
  <c r="AB46" i="17" l="1"/>
  <c r="E289" i="1" s="1"/>
  <c r="F62" i="1" l="1"/>
  <c r="E62" i="1"/>
  <c r="D62" i="1"/>
  <c r="C62" i="1"/>
  <c r="H53" i="6"/>
  <c r="H54" i="6"/>
  <c r="H55" i="6"/>
  <c r="H56" i="6"/>
  <c r="H57" i="6"/>
  <c r="H58" i="6"/>
  <c r="H59" i="6"/>
  <c r="H60" i="6"/>
  <c r="H61" i="6"/>
  <c r="H62" i="6"/>
  <c r="H63" i="6"/>
  <c r="H64" i="6"/>
  <c r="H65" i="6"/>
  <c r="H66" i="6"/>
  <c r="H67" i="6"/>
  <c r="H68" i="6"/>
  <c r="H69" i="6"/>
  <c r="H52" i="6"/>
  <c r="D29" i="6"/>
  <c r="D30" i="6"/>
  <c r="D31" i="6"/>
  <c r="D32" i="6"/>
  <c r="D33" i="6"/>
  <c r="D34" i="6"/>
  <c r="D35" i="6"/>
  <c r="D36" i="6"/>
  <c r="D37" i="6"/>
  <c r="D38" i="6"/>
  <c r="D39" i="6"/>
  <c r="D40" i="6"/>
  <c r="D41" i="6"/>
  <c r="D42" i="6"/>
  <c r="D43" i="6"/>
  <c r="D44" i="6"/>
  <c r="D45" i="6"/>
  <c r="D28" i="6"/>
  <c r="H23" i="6"/>
  <c r="H54" i="5"/>
  <c r="H55" i="5"/>
  <c r="H56" i="5"/>
  <c r="H57" i="5"/>
  <c r="H58" i="5"/>
  <c r="H59" i="5"/>
  <c r="H60" i="5"/>
  <c r="H61" i="5"/>
  <c r="H62" i="5"/>
  <c r="H63" i="5"/>
  <c r="H64" i="5"/>
  <c r="H65" i="5"/>
  <c r="H66" i="5"/>
  <c r="H67" i="5"/>
  <c r="H68" i="5"/>
  <c r="H69" i="5"/>
  <c r="H70" i="5"/>
  <c r="H53" i="5"/>
  <c r="D30" i="5"/>
  <c r="D31" i="5"/>
  <c r="D32" i="5"/>
  <c r="D33" i="5"/>
  <c r="D34" i="5"/>
  <c r="D35" i="5"/>
  <c r="D36" i="5"/>
  <c r="D37" i="5"/>
  <c r="D38" i="5"/>
  <c r="D39" i="5"/>
  <c r="D40" i="5"/>
  <c r="D41" i="5"/>
  <c r="D42" i="5"/>
  <c r="D43" i="5"/>
  <c r="D44" i="5"/>
  <c r="D45" i="5"/>
  <c r="D46" i="5"/>
  <c r="D29" i="5"/>
  <c r="H23" i="5"/>
  <c r="D57" i="49" l="1"/>
  <c r="C57" i="49"/>
  <c r="H53" i="2" l="1"/>
  <c r="H54" i="2"/>
  <c r="H55" i="2"/>
  <c r="H56" i="2"/>
  <c r="H57" i="2"/>
  <c r="H58" i="2"/>
  <c r="H59" i="2"/>
  <c r="H60" i="2"/>
  <c r="H61" i="2"/>
  <c r="H62" i="2"/>
  <c r="H63" i="2"/>
  <c r="H64" i="2"/>
  <c r="H65" i="2"/>
  <c r="H66" i="2"/>
  <c r="H67" i="2"/>
  <c r="H68" i="2"/>
  <c r="H69" i="2"/>
  <c r="H52" i="2"/>
  <c r="I126" i="1"/>
  <c r="J126" i="1"/>
  <c r="H126" i="1"/>
  <c r="D29" i="2"/>
  <c r="D30" i="2"/>
  <c r="D31" i="2"/>
  <c r="D32" i="2"/>
  <c r="D33" i="2"/>
  <c r="D34" i="2"/>
  <c r="D35" i="2"/>
  <c r="D36" i="2"/>
  <c r="D37" i="2"/>
  <c r="D38" i="2"/>
  <c r="D39" i="2"/>
  <c r="D40" i="2"/>
  <c r="D41" i="2"/>
  <c r="D42" i="2"/>
  <c r="D43" i="2"/>
  <c r="D44" i="2"/>
  <c r="D45" i="2"/>
  <c r="D28" i="2"/>
  <c r="H23" i="2"/>
  <c r="C53" i="47" l="1"/>
  <c r="D53" i="47"/>
  <c r="E53" i="47"/>
  <c r="F53" i="47"/>
  <c r="C54" i="47"/>
  <c r="D54" i="47"/>
  <c r="E54" i="47"/>
  <c r="F54" i="47"/>
  <c r="C55" i="47"/>
  <c r="D55" i="47"/>
  <c r="E55" i="47"/>
  <c r="F55" i="47"/>
  <c r="C56" i="47"/>
  <c r="D56" i="47"/>
  <c r="E56" i="47"/>
  <c r="F56" i="47"/>
  <c r="C57" i="47"/>
  <c r="D57" i="47"/>
  <c r="E57" i="47"/>
  <c r="F57" i="47"/>
  <c r="C58" i="47"/>
  <c r="D58" i="47"/>
  <c r="E58" i="47"/>
  <c r="F58" i="47"/>
  <c r="C59" i="47"/>
  <c r="D59" i="47"/>
  <c r="E59" i="47"/>
  <c r="F59" i="47"/>
  <c r="C60" i="47"/>
  <c r="D60" i="47"/>
  <c r="E60" i="47"/>
  <c r="F60" i="47"/>
  <c r="C61" i="47"/>
  <c r="D61" i="47"/>
  <c r="E61" i="47"/>
  <c r="F61" i="47"/>
  <c r="C62" i="47"/>
  <c r="D62" i="47"/>
  <c r="E62" i="47"/>
  <c r="F62" i="47"/>
  <c r="C63" i="47"/>
  <c r="D63" i="47"/>
  <c r="E63" i="47"/>
  <c r="F63" i="47"/>
  <c r="C64" i="47"/>
  <c r="D64" i="47"/>
  <c r="E64" i="47"/>
  <c r="F64" i="47"/>
  <c r="C65" i="47"/>
  <c r="D65" i="47"/>
  <c r="E65" i="47"/>
  <c r="F65" i="47"/>
  <c r="C66" i="47"/>
  <c r="D66" i="47"/>
  <c r="E66" i="47"/>
  <c r="F66" i="47"/>
  <c r="C67" i="47"/>
  <c r="D67" i="47"/>
  <c r="E67" i="47"/>
  <c r="F67" i="47"/>
  <c r="C68" i="47"/>
  <c r="D68" i="47"/>
  <c r="E68" i="47"/>
  <c r="F68" i="47"/>
  <c r="F52" i="47"/>
  <c r="E52" i="47"/>
  <c r="D52" i="47"/>
  <c r="C52" i="47"/>
  <c r="F71" i="42"/>
  <c r="E71" i="42"/>
  <c r="D71" i="42"/>
  <c r="C71" i="42"/>
  <c r="F70" i="42"/>
  <c r="E70" i="42"/>
  <c r="D70" i="42"/>
  <c r="C70" i="42"/>
  <c r="F69" i="42"/>
  <c r="E69" i="42"/>
  <c r="D69" i="42"/>
  <c r="C69" i="42"/>
  <c r="F68" i="42"/>
  <c r="E68" i="42"/>
  <c r="D68" i="42"/>
  <c r="C68" i="42"/>
  <c r="F67" i="42"/>
  <c r="E67" i="42"/>
  <c r="D67" i="42"/>
  <c r="C67" i="42"/>
  <c r="F66" i="42"/>
  <c r="E66" i="42"/>
  <c r="D66" i="42"/>
  <c r="C66" i="42"/>
  <c r="F65" i="42"/>
  <c r="E65" i="42"/>
  <c r="D65" i="42"/>
  <c r="C65" i="42"/>
  <c r="F64" i="42"/>
  <c r="E64" i="42"/>
  <c r="D64" i="42"/>
  <c r="C64" i="42"/>
  <c r="F63" i="42"/>
  <c r="E63" i="42"/>
  <c r="D63" i="42"/>
  <c r="C63" i="42"/>
  <c r="F62" i="42"/>
  <c r="E62" i="42"/>
  <c r="D62" i="42"/>
  <c r="C62" i="42"/>
  <c r="F61" i="42"/>
  <c r="E61" i="42"/>
  <c r="D61" i="42"/>
  <c r="C61" i="42"/>
  <c r="F60" i="42"/>
  <c r="E60" i="42"/>
  <c r="D60" i="42"/>
  <c r="C60" i="42"/>
  <c r="F59" i="42"/>
  <c r="E59" i="42"/>
  <c r="D59" i="42"/>
  <c r="C59" i="42"/>
  <c r="F58" i="42"/>
  <c r="E58" i="42"/>
  <c r="D58" i="42"/>
  <c r="C58" i="42"/>
  <c r="F57" i="42"/>
  <c r="E57" i="42"/>
  <c r="D57" i="42"/>
  <c r="C57" i="42"/>
  <c r="F56" i="42"/>
  <c r="E56" i="42"/>
  <c r="D56" i="42"/>
  <c r="C56" i="42"/>
  <c r="F55" i="42"/>
  <c r="E55" i="42"/>
  <c r="D55" i="42"/>
  <c r="C55" i="42"/>
  <c r="F54" i="42"/>
  <c r="E54" i="42"/>
  <c r="D54" i="42"/>
  <c r="C54" i="42"/>
  <c r="F72" i="43"/>
  <c r="E72" i="43"/>
  <c r="D72" i="43"/>
  <c r="C72" i="43"/>
  <c r="F71" i="43"/>
  <c r="E71" i="43"/>
  <c r="D71" i="43"/>
  <c r="C71" i="43"/>
  <c r="F70" i="43"/>
  <c r="E70" i="43"/>
  <c r="D70" i="43"/>
  <c r="C70" i="43"/>
  <c r="F69" i="43"/>
  <c r="E69" i="43"/>
  <c r="D69" i="43"/>
  <c r="C69" i="43"/>
  <c r="F68" i="43"/>
  <c r="E68" i="43"/>
  <c r="D68" i="43"/>
  <c r="C68" i="43"/>
  <c r="F67" i="43"/>
  <c r="E67" i="43"/>
  <c r="D67" i="43"/>
  <c r="C67" i="43"/>
  <c r="F66" i="43"/>
  <c r="E66" i="43"/>
  <c r="D66" i="43"/>
  <c r="C66" i="43"/>
  <c r="F65" i="43"/>
  <c r="E65" i="43"/>
  <c r="D65" i="43"/>
  <c r="C65" i="43"/>
  <c r="F64" i="43"/>
  <c r="E64" i="43"/>
  <c r="D64" i="43"/>
  <c r="C64" i="43"/>
  <c r="F63" i="43"/>
  <c r="E63" i="43"/>
  <c r="D63" i="43"/>
  <c r="C63" i="43"/>
  <c r="F62" i="43"/>
  <c r="E62" i="43"/>
  <c r="D62" i="43"/>
  <c r="C62" i="43"/>
  <c r="F61" i="43"/>
  <c r="E61" i="43"/>
  <c r="D61" i="43"/>
  <c r="C61" i="43"/>
  <c r="F60" i="43"/>
  <c r="E60" i="43"/>
  <c r="D60" i="43"/>
  <c r="C60" i="43"/>
  <c r="F59" i="43"/>
  <c r="E59" i="43"/>
  <c r="D59" i="43"/>
  <c r="C59" i="43"/>
  <c r="F58" i="43"/>
  <c r="E58" i="43"/>
  <c r="D58" i="43"/>
  <c r="C58" i="43"/>
  <c r="F57" i="43"/>
  <c r="E57" i="43"/>
  <c r="D57" i="43"/>
  <c r="C57" i="43"/>
  <c r="F56" i="43"/>
  <c r="E56" i="43"/>
  <c r="D56" i="43"/>
  <c r="C56" i="43"/>
  <c r="F55" i="43"/>
  <c r="E55" i="43"/>
  <c r="D55" i="43"/>
  <c r="C55" i="43"/>
  <c r="F72" i="44"/>
  <c r="E72" i="44"/>
  <c r="D72" i="44"/>
  <c r="C72" i="44"/>
  <c r="F71" i="44"/>
  <c r="E71" i="44"/>
  <c r="D71" i="44"/>
  <c r="C71" i="44"/>
  <c r="F70" i="44"/>
  <c r="E70" i="44"/>
  <c r="D70" i="44"/>
  <c r="C70" i="44"/>
  <c r="F69" i="44"/>
  <c r="E69" i="44"/>
  <c r="D69" i="44"/>
  <c r="C69" i="44"/>
  <c r="F68" i="44"/>
  <c r="E68" i="44"/>
  <c r="D68" i="44"/>
  <c r="C68" i="44"/>
  <c r="F67" i="44"/>
  <c r="E67" i="44"/>
  <c r="D67" i="44"/>
  <c r="C67" i="44"/>
  <c r="F66" i="44"/>
  <c r="E66" i="44"/>
  <c r="D66" i="44"/>
  <c r="C66" i="44"/>
  <c r="F65" i="44"/>
  <c r="E65" i="44"/>
  <c r="D65" i="44"/>
  <c r="C65" i="44"/>
  <c r="F64" i="44"/>
  <c r="E64" i="44"/>
  <c r="D64" i="44"/>
  <c r="C64" i="44"/>
  <c r="F63" i="44"/>
  <c r="E63" i="44"/>
  <c r="D63" i="44"/>
  <c r="C63" i="44"/>
  <c r="F62" i="44"/>
  <c r="E62" i="44"/>
  <c r="D62" i="44"/>
  <c r="C62" i="44"/>
  <c r="F61" i="44"/>
  <c r="E61" i="44"/>
  <c r="D61" i="44"/>
  <c r="C61" i="44"/>
  <c r="F60" i="44"/>
  <c r="E60" i="44"/>
  <c r="D60" i="44"/>
  <c r="C60" i="44"/>
  <c r="F59" i="44"/>
  <c r="E59" i="44"/>
  <c r="D59" i="44"/>
  <c r="C59" i="44"/>
  <c r="F58" i="44"/>
  <c r="E58" i="44"/>
  <c r="D58" i="44"/>
  <c r="C58" i="44"/>
  <c r="F57" i="44"/>
  <c r="E57" i="44"/>
  <c r="D57" i="44"/>
  <c r="C57" i="44"/>
  <c r="F56" i="44"/>
  <c r="E56" i="44"/>
  <c r="D56" i="44"/>
  <c r="C56" i="44"/>
  <c r="F55" i="44"/>
  <c r="E55" i="44"/>
  <c r="D55" i="44"/>
  <c r="C55" i="44"/>
  <c r="C56" i="36"/>
  <c r="D56" i="36"/>
  <c r="E56" i="36"/>
  <c r="F56" i="36"/>
  <c r="C57" i="36"/>
  <c r="D57" i="36"/>
  <c r="E57" i="36"/>
  <c r="F57" i="36"/>
  <c r="C58" i="36"/>
  <c r="D58" i="36"/>
  <c r="E58" i="36"/>
  <c r="F58" i="36"/>
  <c r="C59" i="36"/>
  <c r="D59" i="36"/>
  <c r="E59" i="36"/>
  <c r="F59" i="36"/>
  <c r="C60" i="36"/>
  <c r="D60" i="36"/>
  <c r="E60" i="36"/>
  <c r="F60" i="36"/>
  <c r="C61" i="36"/>
  <c r="D61" i="36"/>
  <c r="E61" i="36"/>
  <c r="F61" i="36"/>
  <c r="C62" i="36"/>
  <c r="D62" i="36"/>
  <c r="E62" i="36"/>
  <c r="F62" i="36"/>
  <c r="C63" i="36"/>
  <c r="D63" i="36"/>
  <c r="E63" i="36"/>
  <c r="F63" i="36"/>
  <c r="C64" i="36"/>
  <c r="D64" i="36"/>
  <c r="E64" i="36"/>
  <c r="F64" i="36"/>
  <c r="C65" i="36"/>
  <c r="D65" i="36"/>
  <c r="E65" i="36"/>
  <c r="F65" i="36"/>
  <c r="C66" i="36"/>
  <c r="D66" i="36"/>
  <c r="E66" i="36"/>
  <c r="F66" i="36"/>
  <c r="C67" i="36"/>
  <c r="D67" i="36"/>
  <c r="E67" i="36"/>
  <c r="F67" i="36"/>
  <c r="C68" i="36"/>
  <c r="D68" i="36"/>
  <c r="E68" i="36"/>
  <c r="F68" i="36"/>
  <c r="C69" i="36"/>
  <c r="D69" i="36"/>
  <c r="E69" i="36"/>
  <c r="F69" i="36"/>
  <c r="C70" i="36"/>
  <c r="D70" i="36"/>
  <c r="E70" i="36"/>
  <c r="F70" i="36"/>
  <c r="C71" i="36"/>
  <c r="D71" i="36"/>
  <c r="E71" i="36"/>
  <c r="F71" i="36"/>
  <c r="C72" i="36"/>
  <c r="D72" i="36"/>
  <c r="E72" i="36"/>
  <c r="F72" i="36"/>
  <c r="E55" i="36"/>
  <c r="F55" i="36"/>
  <c r="D55" i="36"/>
  <c r="C55" i="36"/>
  <c r="C53" i="2"/>
  <c r="D53" i="2"/>
  <c r="E53" i="2"/>
  <c r="F53" i="2"/>
  <c r="G53" i="2"/>
  <c r="C54" i="2"/>
  <c r="D54" i="2"/>
  <c r="E54" i="2"/>
  <c r="F54" i="2"/>
  <c r="G54" i="2"/>
  <c r="C55" i="2"/>
  <c r="D55" i="2"/>
  <c r="E55" i="2"/>
  <c r="F55" i="2"/>
  <c r="G55" i="2"/>
  <c r="C56" i="2"/>
  <c r="D56" i="2"/>
  <c r="E56" i="2"/>
  <c r="F56" i="2"/>
  <c r="G56" i="2"/>
  <c r="C57" i="2"/>
  <c r="D57" i="2"/>
  <c r="E57" i="2"/>
  <c r="F57" i="2"/>
  <c r="G57" i="2"/>
  <c r="C58" i="2"/>
  <c r="D58" i="2"/>
  <c r="E58" i="2"/>
  <c r="F58" i="2"/>
  <c r="G58" i="2"/>
  <c r="C59" i="2"/>
  <c r="D59" i="2"/>
  <c r="E59" i="2"/>
  <c r="F59" i="2"/>
  <c r="G59" i="2"/>
  <c r="C60" i="2"/>
  <c r="D60" i="2"/>
  <c r="E60" i="2"/>
  <c r="F60" i="2"/>
  <c r="G60" i="2"/>
  <c r="C61" i="2"/>
  <c r="D61" i="2"/>
  <c r="E61" i="2"/>
  <c r="F61" i="2"/>
  <c r="G61" i="2"/>
  <c r="C62" i="2"/>
  <c r="D62" i="2"/>
  <c r="E62" i="2"/>
  <c r="F62" i="2"/>
  <c r="G62" i="2"/>
  <c r="C63" i="2"/>
  <c r="D63" i="2"/>
  <c r="E63" i="2"/>
  <c r="F63" i="2"/>
  <c r="G63" i="2"/>
  <c r="C64" i="2"/>
  <c r="D64" i="2"/>
  <c r="E64" i="2"/>
  <c r="F64" i="2"/>
  <c r="G64" i="2"/>
  <c r="C65" i="2"/>
  <c r="D65" i="2"/>
  <c r="E65" i="2"/>
  <c r="F65" i="2"/>
  <c r="G65" i="2"/>
  <c r="C66" i="2"/>
  <c r="D66" i="2"/>
  <c r="E66" i="2"/>
  <c r="F66" i="2"/>
  <c r="G66" i="2"/>
  <c r="C67" i="2"/>
  <c r="D67" i="2"/>
  <c r="E67" i="2"/>
  <c r="F67" i="2"/>
  <c r="G67" i="2"/>
  <c r="C68" i="2"/>
  <c r="D68" i="2"/>
  <c r="E68" i="2"/>
  <c r="F68" i="2"/>
  <c r="G68" i="2"/>
  <c r="C69" i="2"/>
  <c r="D69" i="2"/>
  <c r="E69" i="2"/>
  <c r="F69" i="2"/>
  <c r="G69" i="2"/>
  <c r="G52" i="2"/>
  <c r="F52" i="2"/>
  <c r="E52" i="2"/>
  <c r="D52" i="2"/>
  <c r="C52" i="2"/>
  <c r="C55" i="45"/>
  <c r="D55" i="45"/>
  <c r="E55" i="45"/>
  <c r="F55" i="45"/>
  <c r="C56" i="45"/>
  <c r="D56" i="45"/>
  <c r="E56" i="45"/>
  <c r="F56" i="45"/>
  <c r="C57" i="45"/>
  <c r="D57" i="45"/>
  <c r="E57" i="45"/>
  <c r="F57" i="45"/>
  <c r="C58" i="45"/>
  <c r="D58" i="45"/>
  <c r="E58" i="45"/>
  <c r="F58" i="45"/>
  <c r="C59" i="45"/>
  <c r="D59" i="45"/>
  <c r="E59" i="45"/>
  <c r="F59" i="45"/>
  <c r="C60" i="45"/>
  <c r="D60" i="45"/>
  <c r="E60" i="45"/>
  <c r="F60" i="45"/>
  <c r="C61" i="45"/>
  <c r="D61" i="45"/>
  <c r="E61" i="45"/>
  <c r="F61" i="45"/>
  <c r="C62" i="45"/>
  <c r="D62" i="45"/>
  <c r="E62" i="45"/>
  <c r="F62" i="45"/>
  <c r="C63" i="45"/>
  <c r="D63" i="45"/>
  <c r="E63" i="45"/>
  <c r="F63" i="45"/>
  <c r="C64" i="45"/>
  <c r="D64" i="45"/>
  <c r="E64" i="45"/>
  <c r="F64" i="45"/>
  <c r="C65" i="45"/>
  <c r="D65" i="45"/>
  <c r="E65" i="45"/>
  <c r="F65" i="45"/>
  <c r="C66" i="45"/>
  <c r="D66" i="45"/>
  <c r="E66" i="45"/>
  <c r="F66" i="45"/>
  <c r="C67" i="45"/>
  <c r="D67" i="45"/>
  <c r="E67" i="45"/>
  <c r="F67" i="45"/>
  <c r="C68" i="45"/>
  <c r="D68" i="45"/>
  <c r="E68" i="45"/>
  <c r="F68" i="45"/>
  <c r="C69" i="45"/>
  <c r="D69" i="45"/>
  <c r="E69" i="45"/>
  <c r="F69" i="45"/>
  <c r="C70" i="45"/>
  <c r="D70" i="45"/>
  <c r="E70" i="45"/>
  <c r="F70" i="45"/>
  <c r="C71" i="45"/>
  <c r="D71" i="45"/>
  <c r="E71" i="45"/>
  <c r="F71" i="45"/>
  <c r="F54" i="45"/>
  <c r="E54" i="45"/>
  <c r="D54" i="45"/>
  <c r="C54" i="45"/>
  <c r="C54" i="20"/>
  <c r="D54" i="20"/>
  <c r="E54" i="20"/>
  <c r="F54" i="20"/>
  <c r="C55" i="20"/>
  <c r="D55" i="20"/>
  <c r="E55" i="20"/>
  <c r="F55" i="20"/>
  <c r="C56" i="20"/>
  <c r="D56" i="20"/>
  <c r="E56" i="20"/>
  <c r="F56" i="20"/>
  <c r="C57" i="20"/>
  <c r="D57" i="20"/>
  <c r="E57" i="20"/>
  <c r="F57" i="20"/>
  <c r="C58" i="20"/>
  <c r="D58" i="20"/>
  <c r="E58" i="20"/>
  <c r="F58" i="20"/>
  <c r="C59" i="20"/>
  <c r="D59" i="20"/>
  <c r="E59" i="20"/>
  <c r="F59" i="20"/>
  <c r="C60" i="20"/>
  <c r="D60" i="20"/>
  <c r="E60" i="20"/>
  <c r="F60" i="20"/>
  <c r="C61" i="20"/>
  <c r="D61" i="20"/>
  <c r="E61" i="20"/>
  <c r="F61" i="20"/>
  <c r="C62" i="20"/>
  <c r="D62" i="20"/>
  <c r="E62" i="20"/>
  <c r="F62" i="20"/>
  <c r="C63" i="20"/>
  <c r="D63" i="20"/>
  <c r="E63" i="20"/>
  <c r="F63" i="20"/>
  <c r="C64" i="20"/>
  <c r="D64" i="20"/>
  <c r="E64" i="20"/>
  <c r="F64" i="20"/>
  <c r="C65" i="20"/>
  <c r="D65" i="20"/>
  <c r="E65" i="20"/>
  <c r="F65" i="20"/>
  <c r="C66" i="20"/>
  <c r="D66" i="20"/>
  <c r="E66" i="20"/>
  <c r="F66" i="20"/>
  <c r="C67" i="20"/>
  <c r="D67" i="20"/>
  <c r="E67" i="20"/>
  <c r="F67" i="20"/>
  <c r="C68" i="20"/>
  <c r="D68" i="20"/>
  <c r="E68" i="20"/>
  <c r="F68" i="20"/>
  <c r="C69" i="20"/>
  <c r="D69" i="20"/>
  <c r="E69" i="20"/>
  <c r="F69" i="20"/>
  <c r="C70" i="20"/>
  <c r="D70" i="20"/>
  <c r="E70" i="20"/>
  <c r="F53" i="20"/>
  <c r="E53" i="20"/>
  <c r="D53" i="20"/>
  <c r="C53" i="20"/>
  <c r="C53" i="6"/>
  <c r="D53" i="6"/>
  <c r="E53" i="6"/>
  <c r="F53" i="6"/>
  <c r="G53" i="6"/>
  <c r="C54" i="6"/>
  <c r="D54" i="6"/>
  <c r="E54" i="6"/>
  <c r="F54" i="6"/>
  <c r="G54" i="6"/>
  <c r="C55" i="6"/>
  <c r="D55" i="6"/>
  <c r="E55" i="6"/>
  <c r="F55" i="6"/>
  <c r="G55" i="6"/>
  <c r="C56" i="6"/>
  <c r="D56" i="6"/>
  <c r="E56" i="6"/>
  <c r="F56" i="6"/>
  <c r="G56" i="6"/>
  <c r="C57" i="6"/>
  <c r="D57" i="6"/>
  <c r="E57" i="6"/>
  <c r="F57" i="6"/>
  <c r="G57" i="6"/>
  <c r="C58" i="6"/>
  <c r="D58" i="6"/>
  <c r="E58" i="6"/>
  <c r="F58" i="6"/>
  <c r="G58" i="6"/>
  <c r="C59" i="6"/>
  <c r="D59" i="6"/>
  <c r="E59" i="6"/>
  <c r="F59" i="6"/>
  <c r="G59" i="6"/>
  <c r="C60" i="6"/>
  <c r="D60" i="6"/>
  <c r="E60" i="6"/>
  <c r="F60" i="6"/>
  <c r="G60" i="6"/>
  <c r="C61" i="6"/>
  <c r="D61" i="6"/>
  <c r="E61" i="6"/>
  <c r="F61" i="6"/>
  <c r="G61" i="6"/>
  <c r="C62" i="6"/>
  <c r="D62" i="6"/>
  <c r="E62" i="6"/>
  <c r="F62" i="6"/>
  <c r="G62" i="6"/>
  <c r="C63" i="6"/>
  <c r="D63" i="6"/>
  <c r="E63" i="6"/>
  <c r="F63" i="6"/>
  <c r="G63" i="6"/>
  <c r="C64" i="6"/>
  <c r="D64" i="6"/>
  <c r="E64" i="6"/>
  <c r="F64" i="6"/>
  <c r="G64" i="6"/>
  <c r="C65" i="6"/>
  <c r="D65" i="6"/>
  <c r="E65" i="6"/>
  <c r="F65" i="6"/>
  <c r="G65" i="6"/>
  <c r="C66" i="6"/>
  <c r="D66" i="6"/>
  <c r="E66" i="6"/>
  <c r="F66" i="6"/>
  <c r="G66" i="6"/>
  <c r="C67" i="6"/>
  <c r="D67" i="6"/>
  <c r="E67" i="6"/>
  <c r="F67" i="6"/>
  <c r="G67" i="6"/>
  <c r="C68" i="6"/>
  <c r="D68" i="6"/>
  <c r="E68" i="6"/>
  <c r="F68" i="6"/>
  <c r="G68" i="6"/>
  <c r="C69" i="6"/>
  <c r="D69" i="6"/>
  <c r="E69" i="6"/>
  <c r="G69" i="6"/>
  <c r="G52" i="6"/>
  <c r="F52" i="6"/>
  <c r="E52" i="6"/>
  <c r="D52" i="6"/>
  <c r="C52" i="6"/>
  <c r="C54" i="5"/>
  <c r="D54" i="5"/>
  <c r="E54" i="5"/>
  <c r="F54" i="5"/>
  <c r="G54" i="5"/>
  <c r="C55" i="5"/>
  <c r="D55" i="5"/>
  <c r="E55" i="5"/>
  <c r="F55" i="5"/>
  <c r="G55" i="5"/>
  <c r="C56" i="5"/>
  <c r="D56" i="5"/>
  <c r="E56" i="5"/>
  <c r="F56" i="5"/>
  <c r="G56" i="5"/>
  <c r="C57" i="5"/>
  <c r="D57" i="5"/>
  <c r="E57" i="5"/>
  <c r="F57" i="5"/>
  <c r="G57" i="5"/>
  <c r="C58" i="5"/>
  <c r="D58" i="5"/>
  <c r="E58" i="5"/>
  <c r="F58" i="5"/>
  <c r="G58" i="5"/>
  <c r="C59" i="5"/>
  <c r="D59" i="5"/>
  <c r="E59" i="5"/>
  <c r="F59" i="5"/>
  <c r="G59" i="5"/>
  <c r="C60" i="5"/>
  <c r="D60" i="5"/>
  <c r="E60" i="5"/>
  <c r="F60" i="5"/>
  <c r="G60" i="5"/>
  <c r="C61" i="5"/>
  <c r="D61" i="5"/>
  <c r="E61" i="5"/>
  <c r="F61" i="5"/>
  <c r="G61" i="5"/>
  <c r="C62" i="5"/>
  <c r="D62" i="5"/>
  <c r="E62" i="5"/>
  <c r="F62" i="5"/>
  <c r="G62" i="5"/>
  <c r="C63" i="5"/>
  <c r="D63" i="5"/>
  <c r="E63" i="5"/>
  <c r="F63" i="5"/>
  <c r="G63" i="5"/>
  <c r="C64" i="5"/>
  <c r="D64" i="5"/>
  <c r="E64" i="5"/>
  <c r="F64" i="5"/>
  <c r="G64" i="5"/>
  <c r="C65" i="5"/>
  <c r="D65" i="5"/>
  <c r="E65" i="5"/>
  <c r="F65" i="5"/>
  <c r="G65" i="5"/>
  <c r="C66" i="5"/>
  <c r="D66" i="5"/>
  <c r="E66" i="5"/>
  <c r="F66" i="5"/>
  <c r="G66" i="5"/>
  <c r="C67" i="5"/>
  <c r="D67" i="5"/>
  <c r="E67" i="5"/>
  <c r="F67" i="5"/>
  <c r="G67" i="5"/>
  <c r="C68" i="5"/>
  <c r="D68" i="5"/>
  <c r="E68" i="5"/>
  <c r="F68" i="5"/>
  <c r="G68" i="5"/>
  <c r="C69" i="5"/>
  <c r="D69" i="5"/>
  <c r="E69" i="5"/>
  <c r="F69" i="5"/>
  <c r="G69" i="5"/>
  <c r="G53" i="5"/>
  <c r="F53" i="5"/>
  <c r="E53" i="5"/>
  <c r="D53" i="5"/>
  <c r="C53" i="5"/>
  <c r="C53" i="15"/>
  <c r="D53" i="15"/>
  <c r="E53" i="15"/>
  <c r="F53" i="15"/>
  <c r="C54" i="15"/>
  <c r="D54" i="15"/>
  <c r="E54" i="15"/>
  <c r="F54" i="15"/>
  <c r="C55" i="15"/>
  <c r="D55" i="15"/>
  <c r="E55" i="15"/>
  <c r="F55" i="15"/>
  <c r="C56" i="15"/>
  <c r="D56" i="15"/>
  <c r="E56" i="15"/>
  <c r="F56" i="15"/>
  <c r="C57" i="15"/>
  <c r="D57" i="15"/>
  <c r="E57" i="15"/>
  <c r="F57" i="15"/>
  <c r="C58" i="15"/>
  <c r="D58" i="15"/>
  <c r="E58" i="15"/>
  <c r="F58" i="15"/>
  <c r="C59" i="15"/>
  <c r="D59" i="15"/>
  <c r="E59" i="15"/>
  <c r="F59" i="15"/>
  <c r="C60" i="15"/>
  <c r="D60" i="15"/>
  <c r="E60" i="15"/>
  <c r="F60" i="15"/>
  <c r="C61" i="15"/>
  <c r="D61" i="15"/>
  <c r="E61" i="15"/>
  <c r="F61" i="15"/>
  <c r="C62" i="15"/>
  <c r="D62" i="15"/>
  <c r="E62" i="15"/>
  <c r="F62" i="15"/>
  <c r="C63" i="15"/>
  <c r="D63" i="15"/>
  <c r="E63" i="15"/>
  <c r="F63" i="15"/>
  <c r="C64" i="15"/>
  <c r="D64" i="15"/>
  <c r="E64" i="15"/>
  <c r="F64" i="15"/>
  <c r="C65" i="15"/>
  <c r="D65" i="15"/>
  <c r="E65" i="15"/>
  <c r="F65" i="15"/>
  <c r="C66" i="15"/>
  <c r="D66" i="15"/>
  <c r="E66" i="15"/>
  <c r="F66" i="15"/>
  <c r="C67" i="15"/>
  <c r="D67" i="15"/>
  <c r="E67" i="15"/>
  <c r="F67" i="15"/>
  <c r="C68" i="15"/>
  <c r="D68" i="15"/>
  <c r="E68" i="15"/>
  <c r="F68" i="15"/>
  <c r="F52" i="15"/>
  <c r="E52" i="15"/>
  <c r="D52" i="15"/>
  <c r="C52" i="15"/>
  <c r="AE23" i="31" l="1"/>
  <c r="C29" i="47"/>
  <c r="C30" i="47"/>
  <c r="C31" i="47"/>
  <c r="C32" i="47"/>
  <c r="C33" i="47"/>
  <c r="C34" i="47"/>
  <c r="C35" i="47"/>
  <c r="C36" i="47"/>
  <c r="C37" i="47"/>
  <c r="C38" i="47"/>
  <c r="C39" i="47"/>
  <c r="C40" i="47"/>
  <c r="C41" i="47"/>
  <c r="C42" i="47"/>
  <c r="C43" i="47"/>
  <c r="C44" i="47"/>
  <c r="C28" i="47"/>
  <c r="C31" i="42" l="1"/>
  <c r="C32" i="42"/>
  <c r="C33" i="42"/>
  <c r="C34" i="42"/>
  <c r="C35" i="42"/>
  <c r="C36" i="42"/>
  <c r="C37" i="42"/>
  <c r="C38" i="42"/>
  <c r="C39" i="42"/>
  <c r="C40" i="42"/>
  <c r="C41" i="42"/>
  <c r="C42" i="42"/>
  <c r="C43" i="42"/>
  <c r="C44" i="42"/>
  <c r="C45" i="42"/>
  <c r="C46" i="42"/>
  <c r="C30" i="42"/>
  <c r="G23" i="42"/>
  <c r="C32" i="43"/>
  <c r="C33" i="43"/>
  <c r="C34" i="43"/>
  <c r="C35" i="43"/>
  <c r="C36" i="43"/>
  <c r="C37" i="43"/>
  <c r="C38" i="43"/>
  <c r="C39" i="43"/>
  <c r="C40" i="43"/>
  <c r="C41" i="43"/>
  <c r="C42" i="43"/>
  <c r="C43" i="43"/>
  <c r="C44" i="43"/>
  <c r="C45" i="43"/>
  <c r="C46" i="43"/>
  <c r="C47" i="43"/>
  <c r="C31" i="43"/>
  <c r="G24" i="43"/>
  <c r="G72" i="43" s="1"/>
  <c r="C32" i="44"/>
  <c r="C33" i="44"/>
  <c r="C34" i="44"/>
  <c r="C35" i="44"/>
  <c r="C36" i="44"/>
  <c r="C37" i="44"/>
  <c r="C38" i="44"/>
  <c r="C39" i="44"/>
  <c r="C40" i="44"/>
  <c r="C41" i="44"/>
  <c r="C42" i="44"/>
  <c r="C43" i="44"/>
  <c r="C44" i="44"/>
  <c r="C45" i="44"/>
  <c r="C46" i="44"/>
  <c r="C47" i="44"/>
  <c r="C31" i="44"/>
  <c r="G24" i="44"/>
  <c r="C32" i="36"/>
  <c r="C33" i="36"/>
  <c r="C34" i="36"/>
  <c r="C35" i="36"/>
  <c r="C36" i="36"/>
  <c r="C37" i="36"/>
  <c r="C38" i="36"/>
  <c r="C39" i="36"/>
  <c r="C40" i="36"/>
  <c r="C41" i="36"/>
  <c r="C42" i="36"/>
  <c r="C43" i="36"/>
  <c r="C44" i="36"/>
  <c r="C45" i="36"/>
  <c r="C46" i="36"/>
  <c r="C47" i="36"/>
  <c r="C31" i="36"/>
  <c r="G24" i="36"/>
  <c r="G72" i="36" s="1"/>
  <c r="C30" i="20"/>
  <c r="C31" i="20"/>
  <c r="C32" i="20"/>
  <c r="C33" i="20"/>
  <c r="C34" i="20"/>
  <c r="C35" i="20"/>
  <c r="C36" i="20"/>
  <c r="C37" i="20"/>
  <c r="C38" i="20"/>
  <c r="C39" i="20"/>
  <c r="C40" i="20"/>
  <c r="C41" i="20"/>
  <c r="C42" i="20"/>
  <c r="C43" i="20"/>
  <c r="C44" i="20"/>
  <c r="C45" i="20"/>
  <c r="C29" i="20"/>
  <c r="G23" i="20"/>
  <c r="C29" i="15"/>
  <c r="C30" i="15"/>
  <c r="C31" i="15"/>
  <c r="C32" i="15"/>
  <c r="C33" i="15"/>
  <c r="C34" i="15"/>
  <c r="C35" i="15"/>
  <c r="C36" i="15"/>
  <c r="C37" i="15"/>
  <c r="C38" i="15"/>
  <c r="C39" i="15"/>
  <c r="C40" i="15"/>
  <c r="C41" i="15"/>
  <c r="C42" i="15"/>
  <c r="C43" i="15"/>
  <c r="C44" i="15"/>
  <c r="C28" i="15"/>
  <c r="G23" i="15"/>
  <c r="G7" i="48"/>
  <c r="G8" i="48"/>
  <c r="G9" i="48"/>
  <c r="G10" i="48"/>
  <c r="G11" i="48"/>
  <c r="G12" i="48"/>
  <c r="G13" i="48"/>
  <c r="G14" i="48"/>
  <c r="G15" i="48"/>
  <c r="G16" i="48"/>
  <c r="G17" i="48"/>
  <c r="G18" i="48"/>
  <c r="G19" i="48"/>
  <c r="G20" i="48"/>
  <c r="G21" i="48"/>
  <c r="G22" i="48"/>
  <c r="G6" i="48"/>
  <c r="C29" i="45"/>
  <c r="C30" i="45"/>
  <c r="C31" i="45"/>
  <c r="C32" i="45"/>
  <c r="C33" i="45"/>
  <c r="C34" i="45"/>
  <c r="C35" i="45"/>
  <c r="C36" i="45"/>
  <c r="C37" i="45"/>
  <c r="C38" i="45"/>
  <c r="C39" i="45"/>
  <c r="C40" i="45"/>
  <c r="C41" i="45"/>
  <c r="C42" i="45"/>
  <c r="C43" i="45"/>
  <c r="C44" i="45"/>
  <c r="C28" i="45"/>
  <c r="G23" i="45"/>
  <c r="C29" i="2" l="1"/>
  <c r="C30" i="2"/>
  <c r="C31" i="2"/>
  <c r="C32" i="2"/>
  <c r="C33" i="2"/>
  <c r="C34" i="2"/>
  <c r="C35" i="2"/>
  <c r="C36" i="2"/>
  <c r="C37" i="2"/>
  <c r="C38" i="2"/>
  <c r="C39" i="2"/>
  <c r="C40" i="2"/>
  <c r="C41" i="2"/>
  <c r="C42" i="2"/>
  <c r="C43" i="2"/>
  <c r="C44" i="2"/>
  <c r="C28" i="2"/>
  <c r="G23" i="2"/>
  <c r="AA29" i="31"/>
  <c r="AA30" i="31"/>
  <c r="AA31" i="31"/>
  <c r="AA32" i="31"/>
  <c r="AA33" i="31"/>
  <c r="AA34" i="31"/>
  <c r="AA35" i="31"/>
  <c r="AA36" i="31"/>
  <c r="AA37" i="31"/>
  <c r="AA38" i="31"/>
  <c r="AA39" i="31"/>
  <c r="AA40" i="31"/>
  <c r="AA41" i="31"/>
  <c r="AA42" i="31"/>
  <c r="AA43" i="31"/>
  <c r="AA44" i="31"/>
  <c r="AA28" i="31"/>
  <c r="AA30" i="17"/>
  <c r="AA31" i="17"/>
  <c r="AA32" i="17"/>
  <c r="AA33" i="17"/>
  <c r="AA34" i="17"/>
  <c r="AA35" i="17"/>
  <c r="AA36" i="17"/>
  <c r="AA37" i="17"/>
  <c r="AA38" i="17"/>
  <c r="AA39" i="17"/>
  <c r="AA40" i="17"/>
  <c r="AA41" i="17"/>
  <c r="AA42" i="17"/>
  <c r="AA43" i="17"/>
  <c r="AA44" i="17"/>
  <c r="AA45" i="17"/>
  <c r="AA29" i="17"/>
  <c r="AE23" i="17"/>
  <c r="C29" i="6"/>
  <c r="C30" i="6"/>
  <c r="C31" i="6"/>
  <c r="C32" i="6"/>
  <c r="C33" i="6"/>
  <c r="C34" i="6"/>
  <c r="C35" i="6"/>
  <c r="C36" i="6"/>
  <c r="C37" i="6"/>
  <c r="C38" i="6"/>
  <c r="C39" i="6"/>
  <c r="C40" i="6"/>
  <c r="C41" i="6"/>
  <c r="C42" i="6"/>
  <c r="C43" i="6"/>
  <c r="C44" i="6"/>
  <c r="C28" i="6"/>
  <c r="G23" i="6"/>
  <c r="C30" i="5"/>
  <c r="C31" i="5"/>
  <c r="C32" i="5"/>
  <c r="C33" i="5"/>
  <c r="C34" i="5"/>
  <c r="C35" i="5"/>
  <c r="C36" i="5"/>
  <c r="C37" i="5"/>
  <c r="C38" i="5"/>
  <c r="C39" i="5"/>
  <c r="C40" i="5"/>
  <c r="C41" i="5"/>
  <c r="C42" i="5"/>
  <c r="C43" i="5"/>
  <c r="C44" i="5"/>
  <c r="C45" i="5"/>
  <c r="C29" i="5"/>
  <c r="G23" i="5"/>
  <c r="G70" i="5" s="1"/>
  <c r="F24" i="47"/>
  <c r="F23" i="42"/>
  <c r="F24" i="43"/>
  <c r="F24" i="44"/>
  <c r="F24" i="36"/>
  <c r="F23" i="20"/>
  <c r="F23" i="15"/>
  <c r="F69" i="15" s="1"/>
  <c r="F7" i="48"/>
  <c r="F55" i="48" s="1"/>
  <c r="F8" i="48"/>
  <c r="F56" i="48" s="1"/>
  <c r="F9" i="48"/>
  <c r="F57" i="48" s="1"/>
  <c r="F10" i="48"/>
  <c r="F58" i="48" s="1"/>
  <c r="F11" i="48"/>
  <c r="F59" i="48" s="1"/>
  <c r="F12" i="48"/>
  <c r="F60" i="48" s="1"/>
  <c r="F13" i="48"/>
  <c r="F61" i="48" s="1"/>
  <c r="F14" i="48"/>
  <c r="F62" i="48" s="1"/>
  <c r="F15" i="48"/>
  <c r="F63" i="48" s="1"/>
  <c r="F16" i="48"/>
  <c r="F64" i="48" s="1"/>
  <c r="F17" i="48"/>
  <c r="F65" i="48" s="1"/>
  <c r="F18" i="48"/>
  <c r="F66" i="48" s="1"/>
  <c r="F19" i="48"/>
  <c r="F67" i="48" s="1"/>
  <c r="F20" i="48"/>
  <c r="F68" i="48" s="1"/>
  <c r="F21" i="48"/>
  <c r="F69" i="48" s="1"/>
  <c r="F22" i="48"/>
  <c r="F70" i="48" s="1"/>
  <c r="F6" i="48"/>
  <c r="F54" i="48" s="1"/>
  <c r="F23" i="45"/>
  <c r="F45" i="47" l="1"/>
  <c r="F69" i="47"/>
  <c r="F46" i="20"/>
  <c r="G192" i="1" s="1"/>
  <c r="F70" i="20"/>
  <c r="G23" i="48"/>
  <c r="AD23" i="31"/>
  <c r="AD23" i="17"/>
  <c r="F23" i="6"/>
  <c r="F69" i="6" s="1"/>
  <c r="F23" i="5"/>
  <c r="F70" i="5" s="1"/>
  <c r="F23" i="2" l="1"/>
  <c r="F23" i="48" l="1"/>
  <c r="F71" i="48" s="1"/>
  <c r="E24" i="47"/>
  <c r="E23" i="42"/>
  <c r="E24" i="43"/>
  <c r="E24" i="44"/>
  <c r="E24" i="36"/>
  <c r="E23" i="20"/>
  <c r="E23" i="15"/>
  <c r="E69" i="15" s="1"/>
  <c r="E7" i="48"/>
  <c r="E55" i="48" s="1"/>
  <c r="E8" i="48"/>
  <c r="E56" i="48" s="1"/>
  <c r="E9" i="48"/>
  <c r="E57" i="48" s="1"/>
  <c r="E10" i="48"/>
  <c r="E58" i="48" s="1"/>
  <c r="E11" i="48"/>
  <c r="E59" i="48" s="1"/>
  <c r="E12" i="48"/>
  <c r="E60" i="48" s="1"/>
  <c r="E13" i="48"/>
  <c r="E61" i="48" s="1"/>
  <c r="E14" i="48"/>
  <c r="E62" i="48" s="1"/>
  <c r="E15" i="48"/>
  <c r="E63" i="48" s="1"/>
  <c r="E16" i="48"/>
  <c r="E64" i="48" s="1"/>
  <c r="E17" i="48"/>
  <c r="E65" i="48" s="1"/>
  <c r="E18" i="48"/>
  <c r="E66" i="48" s="1"/>
  <c r="E19" i="48"/>
  <c r="E67" i="48" s="1"/>
  <c r="E20" i="48"/>
  <c r="E68" i="48" s="1"/>
  <c r="E21" i="48"/>
  <c r="E69" i="48" s="1"/>
  <c r="E22" i="48"/>
  <c r="E70" i="48" s="1"/>
  <c r="E6" i="48"/>
  <c r="E54" i="48" s="1"/>
  <c r="E23" i="45"/>
  <c r="E45" i="47" l="1"/>
  <c r="E69" i="47"/>
  <c r="AC23" i="17" l="1"/>
  <c r="AC23" i="31"/>
  <c r="AC45" i="31" s="1"/>
  <c r="F290" i="1" s="1"/>
  <c r="E23" i="6"/>
  <c r="E23" i="5"/>
  <c r="E70" i="5" s="1"/>
  <c r="E23" i="2"/>
  <c r="E23" i="48" s="1"/>
  <c r="E71" i="48" s="1"/>
  <c r="D24" i="47" l="1"/>
  <c r="D23" i="42"/>
  <c r="D24" i="43"/>
  <c r="D24" i="44"/>
  <c r="D24" i="36"/>
  <c r="D23" i="20"/>
  <c r="D23" i="15"/>
  <c r="D69" i="15" s="1"/>
  <c r="D7" i="48"/>
  <c r="D55" i="48" s="1"/>
  <c r="D8" i="48"/>
  <c r="D56" i="48" s="1"/>
  <c r="D9" i="48"/>
  <c r="D57" i="48" s="1"/>
  <c r="D10" i="48"/>
  <c r="D58" i="48" s="1"/>
  <c r="D11" i="48"/>
  <c r="D59" i="48" s="1"/>
  <c r="D12" i="48"/>
  <c r="D60" i="48" s="1"/>
  <c r="D13" i="48"/>
  <c r="D61" i="48" s="1"/>
  <c r="D14" i="48"/>
  <c r="D62" i="48" s="1"/>
  <c r="D15" i="48"/>
  <c r="D63" i="48" s="1"/>
  <c r="D16" i="48"/>
  <c r="D64" i="48" s="1"/>
  <c r="D17" i="48"/>
  <c r="D65" i="48" s="1"/>
  <c r="D18" i="48"/>
  <c r="D66" i="48" s="1"/>
  <c r="D19" i="48"/>
  <c r="D67" i="48" s="1"/>
  <c r="D20" i="48"/>
  <c r="D68" i="48" s="1"/>
  <c r="D21" i="48"/>
  <c r="D69" i="48" s="1"/>
  <c r="D22" i="48"/>
  <c r="D70" i="48" s="1"/>
  <c r="D6" i="48"/>
  <c r="D54" i="48" s="1"/>
  <c r="D23" i="45"/>
  <c r="D45" i="47" l="1"/>
  <c r="D69" i="47"/>
  <c r="D23" i="6"/>
  <c r="D23" i="5"/>
  <c r="D70" i="5" s="1"/>
  <c r="AB23" i="31" l="1"/>
  <c r="AB45" i="31" s="1"/>
  <c r="F289" i="1" s="1"/>
  <c r="AB23" i="17"/>
  <c r="D23" i="2"/>
  <c r="D23" i="48" s="1"/>
  <c r="D71" i="48" s="1"/>
  <c r="C24" i="47" l="1"/>
  <c r="C23" i="42"/>
  <c r="C24" i="43"/>
  <c r="C48" i="43" s="1"/>
  <c r="C24" i="44"/>
  <c r="C48" i="44" s="1"/>
  <c r="C24" i="36"/>
  <c r="C48" i="36" s="1"/>
  <c r="C23" i="20"/>
  <c r="C46" i="20" s="1"/>
  <c r="C23" i="15"/>
  <c r="C7" i="48"/>
  <c r="C55" i="48" s="1"/>
  <c r="C8" i="48"/>
  <c r="C56" i="48" s="1"/>
  <c r="C9" i="48"/>
  <c r="C57" i="48" s="1"/>
  <c r="C10" i="48"/>
  <c r="C58" i="48" s="1"/>
  <c r="C11" i="48"/>
  <c r="C59" i="48" s="1"/>
  <c r="C12" i="48"/>
  <c r="C60" i="48" s="1"/>
  <c r="C13" i="48"/>
  <c r="C61" i="48" s="1"/>
  <c r="C14" i="48"/>
  <c r="C62" i="48" s="1"/>
  <c r="C15" i="48"/>
  <c r="C63" i="48" s="1"/>
  <c r="C16" i="48"/>
  <c r="C64" i="48" s="1"/>
  <c r="C17" i="48"/>
  <c r="C65" i="48" s="1"/>
  <c r="C18" i="48"/>
  <c r="C66" i="48" s="1"/>
  <c r="C19" i="48"/>
  <c r="C67" i="48" s="1"/>
  <c r="C20" i="48"/>
  <c r="C68" i="48" s="1"/>
  <c r="C21" i="48"/>
  <c r="C69" i="48" s="1"/>
  <c r="C22" i="48"/>
  <c r="C70" i="48" s="1"/>
  <c r="C6" i="48"/>
  <c r="C54" i="48" s="1"/>
  <c r="C23" i="45"/>
  <c r="C45" i="45" s="1"/>
  <c r="C45" i="47" l="1"/>
  <c r="C69" i="47"/>
  <c r="C45" i="15"/>
  <c r="C69" i="15"/>
  <c r="C47" i="42"/>
  <c r="C36" i="48"/>
  <c r="C35" i="48"/>
  <c r="C29" i="48"/>
  <c r="C43" i="48"/>
  <c r="C42" i="48"/>
  <c r="C34" i="48"/>
  <c r="C37" i="48"/>
  <c r="C33" i="48"/>
  <c r="C32" i="48"/>
  <c r="C40" i="48"/>
  <c r="C39" i="48"/>
  <c r="C31" i="48"/>
  <c r="C28" i="48"/>
  <c r="C44" i="48"/>
  <c r="C41" i="48"/>
  <c r="C38" i="48"/>
  <c r="C30" i="48"/>
  <c r="AA23" i="31"/>
  <c r="AA23" i="17"/>
  <c r="AA46" i="17" s="1"/>
  <c r="C23" i="6"/>
  <c r="C23" i="5"/>
  <c r="C70" i="5" s="1"/>
  <c r="C23" i="2"/>
  <c r="C45" i="2" s="1"/>
  <c r="C45" i="6" l="1"/>
  <c r="C46" i="5"/>
  <c r="AA45" i="31"/>
  <c r="C23" i="48"/>
  <c r="C71" i="48" s="1"/>
  <c r="C45" i="48" l="1"/>
  <c r="G172" i="1" l="1"/>
  <c r="F172" i="1"/>
  <c r="J108" i="1"/>
  <c r="I108" i="1"/>
  <c r="H108" i="1"/>
  <c r="G108" i="1"/>
  <c r="F44" i="1"/>
  <c r="E44" i="1"/>
  <c r="G171" i="1"/>
  <c r="F171" i="1"/>
  <c r="J107" i="1"/>
  <c r="I107" i="1"/>
  <c r="H107" i="1"/>
  <c r="G107" i="1"/>
  <c r="F43" i="1"/>
  <c r="E43" i="1"/>
  <c r="G170" i="1"/>
  <c r="F170" i="1"/>
  <c r="J106" i="1"/>
  <c r="I106" i="1"/>
  <c r="H106" i="1"/>
  <c r="G106" i="1"/>
  <c r="F42" i="1"/>
  <c r="E42" i="1"/>
  <c r="G169" i="1"/>
  <c r="F169" i="1"/>
  <c r="J105" i="1"/>
  <c r="I105" i="1"/>
  <c r="H105" i="1"/>
  <c r="G105" i="1"/>
  <c r="F41" i="1"/>
  <c r="E41" i="1"/>
  <c r="H207" i="1"/>
  <c r="F207" i="1"/>
  <c r="D207" i="1"/>
  <c r="G168" i="1"/>
  <c r="F168" i="1"/>
  <c r="J104" i="1"/>
  <c r="I104" i="1"/>
  <c r="H104" i="1"/>
  <c r="G104" i="1"/>
  <c r="F40" i="1"/>
  <c r="E40" i="1"/>
  <c r="H206" i="1"/>
  <c r="F206" i="1"/>
  <c r="D206" i="1"/>
  <c r="G167" i="1"/>
  <c r="F167" i="1"/>
  <c r="J103" i="1"/>
  <c r="I103" i="1"/>
  <c r="H103" i="1"/>
  <c r="G103" i="1"/>
  <c r="F39" i="1"/>
  <c r="E39" i="1"/>
  <c r="H205" i="1"/>
  <c r="F205" i="1"/>
  <c r="D202" i="1"/>
  <c r="D205" i="1"/>
  <c r="G166" i="1"/>
  <c r="F166" i="1"/>
  <c r="J102" i="1"/>
  <c r="I102" i="1"/>
  <c r="H102" i="1"/>
  <c r="G102" i="1"/>
  <c r="F38" i="1"/>
  <c r="E38" i="1"/>
  <c r="H204" i="1"/>
  <c r="H203" i="1"/>
  <c r="H202" i="1"/>
  <c r="H201" i="1"/>
  <c r="H200" i="1"/>
  <c r="F204" i="1"/>
  <c r="F203" i="1"/>
  <c r="F202" i="1"/>
  <c r="F201" i="1"/>
  <c r="F200" i="1"/>
  <c r="D204" i="1"/>
  <c r="G165" i="1"/>
  <c r="F165" i="1"/>
  <c r="F37" i="1"/>
  <c r="E37" i="1"/>
  <c r="J101" i="1"/>
  <c r="I101" i="1"/>
  <c r="H101" i="1"/>
  <c r="G101" i="1"/>
  <c r="F36" i="1"/>
  <c r="E36" i="1"/>
  <c r="J100" i="1"/>
  <c r="I100" i="1"/>
  <c r="H100" i="1"/>
  <c r="G100" i="1"/>
  <c r="D203" i="1"/>
  <c r="G164" i="1"/>
  <c r="F164" i="1"/>
  <c r="G163" i="1"/>
  <c r="F163" i="1"/>
  <c r="F35" i="1"/>
  <c r="E35" i="1"/>
  <c r="J99" i="1"/>
  <c r="I99" i="1"/>
  <c r="H99" i="1"/>
  <c r="G99" i="1"/>
  <c r="D201" i="1"/>
  <c r="D200" i="1"/>
  <c r="G162" i="1"/>
  <c r="F162" i="1"/>
  <c r="F34" i="1"/>
  <c r="E34" i="1"/>
  <c r="J98" i="1"/>
  <c r="I98" i="1"/>
  <c r="H98" i="1"/>
  <c r="G98" i="1"/>
  <c r="G143" i="1"/>
  <c r="G144" i="1"/>
  <c r="G145" i="1"/>
  <c r="G146" i="1"/>
  <c r="G147" i="1"/>
  <c r="G148" i="1"/>
  <c r="G149" i="1"/>
  <c r="G150" i="1"/>
  <c r="G151" i="1"/>
  <c r="G152" i="1"/>
  <c r="G153" i="1"/>
  <c r="G154" i="1"/>
  <c r="G155" i="1"/>
  <c r="G156" i="1"/>
  <c r="G157" i="1"/>
  <c r="G158" i="1"/>
  <c r="G159" i="1"/>
  <c r="G160" i="1"/>
  <c r="G161" i="1"/>
  <c r="G138" i="1"/>
  <c r="G139" i="1"/>
  <c r="G140" i="1"/>
  <c r="G141" i="1"/>
  <c r="G142" i="1"/>
  <c r="G137" i="1"/>
  <c r="F161" i="1"/>
  <c r="F33" i="1"/>
  <c r="E33" i="1"/>
  <c r="J97" i="1"/>
  <c r="I97" i="1"/>
  <c r="H97" i="1"/>
  <c r="G97" i="1"/>
  <c r="F160" i="1"/>
  <c r="J96" i="1"/>
  <c r="I96" i="1"/>
  <c r="H96" i="1"/>
  <c r="G96" i="1"/>
  <c r="Z23" i="31"/>
  <c r="Z23" i="17"/>
  <c r="F32" i="1"/>
  <c r="E32" i="1"/>
  <c r="F159" i="1"/>
  <c r="J95" i="1"/>
  <c r="I95" i="1"/>
  <c r="H95" i="1"/>
  <c r="F31" i="1"/>
  <c r="E31" i="1"/>
  <c r="G95" i="1"/>
  <c r="Y23" i="31"/>
  <c r="Y23" i="17"/>
  <c r="F158" i="1"/>
  <c r="F30" i="1"/>
  <c r="E30" i="1"/>
  <c r="J94" i="1"/>
  <c r="I94" i="1"/>
  <c r="H94" i="1"/>
  <c r="G94" i="1"/>
  <c r="T29" i="31"/>
  <c r="T30" i="31"/>
  <c r="T31" i="31"/>
  <c r="T32" i="31"/>
  <c r="T33" i="31"/>
  <c r="T34" i="31"/>
  <c r="T35" i="31"/>
  <c r="T36" i="31"/>
  <c r="T37" i="31"/>
  <c r="T38" i="31"/>
  <c r="T39" i="31"/>
  <c r="T40" i="31"/>
  <c r="T41" i="31"/>
  <c r="T42" i="31"/>
  <c r="T43" i="31"/>
  <c r="T44" i="31"/>
  <c r="T28" i="31"/>
  <c r="X23" i="31"/>
  <c r="T30" i="17"/>
  <c r="T31" i="17"/>
  <c r="T32" i="17"/>
  <c r="T33" i="17"/>
  <c r="T34" i="17"/>
  <c r="T35" i="17"/>
  <c r="T36" i="17"/>
  <c r="T37" i="17"/>
  <c r="T38" i="17"/>
  <c r="T39" i="17"/>
  <c r="T40" i="17"/>
  <c r="T41" i="17"/>
  <c r="T42" i="17"/>
  <c r="T43" i="17"/>
  <c r="T44" i="17"/>
  <c r="T45" i="17"/>
  <c r="T29" i="17"/>
  <c r="X23" i="17"/>
  <c r="F157" i="1"/>
  <c r="F29" i="1"/>
  <c r="E29" i="1"/>
  <c r="J93" i="1"/>
  <c r="I93" i="1"/>
  <c r="H93" i="1"/>
  <c r="G93" i="1"/>
  <c r="S29" i="31"/>
  <c r="S30" i="31"/>
  <c r="S31" i="31"/>
  <c r="S32" i="31"/>
  <c r="S33" i="31"/>
  <c r="S34" i="31"/>
  <c r="S35" i="31"/>
  <c r="S36" i="31"/>
  <c r="S37" i="31"/>
  <c r="S38" i="31"/>
  <c r="S39" i="31"/>
  <c r="S40" i="31"/>
  <c r="S41" i="31"/>
  <c r="S42" i="31"/>
  <c r="S43" i="31"/>
  <c r="S44" i="31"/>
  <c r="S28" i="31"/>
  <c r="W23" i="31"/>
  <c r="S45" i="17"/>
  <c r="S44" i="17"/>
  <c r="S43" i="17"/>
  <c r="S42" i="17"/>
  <c r="S41" i="17"/>
  <c r="S40" i="17"/>
  <c r="S39" i="17"/>
  <c r="S38" i="17"/>
  <c r="S37" i="17"/>
  <c r="S36" i="17"/>
  <c r="S35" i="17"/>
  <c r="S34" i="17"/>
  <c r="S33" i="17"/>
  <c r="S32" i="17"/>
  <c r="S31" i="17"/>
  <c r="S30" i="17"/>
  <c r="S29" i="17"/>
  <c r="W23" i="17"/>
  <c r="R44" i="31"/>
  <c r="Q44" i="31"/>
  <c r="P44" i="31"/>
  <c r="O44" i="31"/>
  <c r="N44" i="31"/>
  <c r="M44" i="31"/>
  <c r="L44" i="31"/>
  <c r="K44" i="31"/>
  <c r="J44" i="31"/>
  <c r="I44" i="31"/>
  <c r="H44" i="31"/>
  <c r="G44" i="31"/>
  <c r="F44" i="31"/>
  <c r="E44" i="31"/>
  <c r="D44" i="31"/>
  <c r="C44" i="31"/>
  <c r="R43" i="31"/>
  <c r="Q43" i="31"/>
  <c r="P43" i="31"/>
  <c r="O43" i="31"/>
  <c r="N43" i="31"/>
  <c r="M43" i="31"/>
  <c r="L43" i="31"/>
  <c r="K43" i="31"/>
  <c r="J43" i="31"/>
  <c r="I43" i="31"/>
  <c r="H43" i="31"/>
  <c r="G43" i="31"/>
  <c r="F43" i="31"/>
  <c r="E43" i="31"/>
  <c r="D43" i="31"/>
  <c r="C43" i="31"/>
  <c r="R42" i="31"/>
  <c r="Q42" i="31"/>
  <c r="P42" i="31"/>
  <c r="O42" i="31"/>
  <c r="N42" i="31"/>
  <c r="M42" i="31"/>
  <c r="L42" i="31"/>
  <c r="K42" i="31"/>
  <c r="J42" i="31"/>
  <c r="I42" i="31"/>
  <c r="H42" i="31"/>
  <c r="G42" i="31"/>
  <c r="F42" i="31"/>
  <c r="E42" i="31"/>
  <c r="D42" i="31"/>
  <c r="C42" i="31"/>
  <c r="R41" i="31"/>
  <c r="Q41" i="31"/>
  <c r="P41" i="31"/>
  <c r="O41" i="31"/>
  <c r="N41" i="31"/>
  <c r="M41" i="31"/>
  <c r="L41" i="31"/>
  <c r="K41" i="31"/>
  <c r="J41" i="31"/>
  <c r="I41" i="31"/>
  <c r="H41" i="31"/>
  <c r="G41" i="31"/>
  <c r="F41" i="31"/>
  <c r="E41" i="31"/>
  <c r="D41" i="31"/>
  <c r="C41" i="31"/>
  <c r="R40" i="31"/>
  <c r="Q40" i="31"/>
  <c r="P40" i="31"/>
  <c r="O40" i="31"/>
  <c r="N40" i="31"/>
  <c r="M40" i="31"/>
  <c r="L40" i="31"/>
  <c r="K40" i="31"/>
  <c r="J40" i="31"/>
  <c r="I40" i="31"/>
  <c r="H40" i="31"/>
  <c r="G40" i="31"/>
  <c r="F40" i="31"/>
  <c r="E40" i="31"/>
  <c r="D40" i="31"/>
  <c r="C40" i="31"/>
  <c r="R39" i="31"/>
  <c r="Q39" i="31"/>
  <c r="P39" i="31"/>
  <c r="O39" i="31"/>
  <c r="N39" i="31"/>
  <c r="M39" i="31"/>
  <c r="L39" i="31"/>
  <c r="K39" i="31"/>
  <c r="J39" i="31"/>
  <c r="I39" i="31"/>
  <c r="H39" i="31"/>
  <c r="G39" i="31"/>
  <c r="F39" i="31"/>
  <c r="E39" i="31"/>
  <c r="D39" i="31"/>
  <c r="C39" i="31"/>
  <c r="R38" i="31"/>
  <c r="Q38" i="31"/>
  <c r="P38" i="31"/>
  <c r="O38" i="31"/>
  <c r="N38" i="31"/>
  <c r="M38" i="31"/>
  <c r="L38" i="31"/>
  <c r="K38" i="31"/>
  <c r="J38" i="31"/>
  <c r="I38" i="31"/>
  <c r="H38" i="31"/>
  <c r="G38" i="31"/>
  <c r="F38" i="31"/>
  <c r="E38" i="31"/>
  <c r="D38" i="31"/>
  <c r="C38" i="31"/>
  <c r="R37" i="31"/>
  <c r="Q37" i="31"/>
  <c r="P37" i="31"/>
  <c r="O37" i="31"/>
  <c r="N37" i="31"/>
  <c r="M37" i="31"/>
  <c r="L37" i="31"/>
  <c r="K37" i="31"/>
  <c r="J37" i="31"/>
  <c r="I37" i="31"/>
  <c r="H37" i="31"/>
  <c r="G37" i="31"/>
  <c r="F37" i="31"/>
  <c r="E37" i="31"/>
  <c r="D37" i="31"/>
  <c r="C37" i="31"/>
  <c r="R36" i="31"/>
  <c r="Q36" i="31"/>
  <c r="P36" i="31"/>
  <c r="O36" i="31"/>
  <c r="N36" i="31"/>
  <c r="M36" i="31"/>
  <c r="L36" i="31"/>
  <c r="K36" i="31"/>
  <c r="J36" i="31"/>
  <c r="I36" i="31"/>
  <c r="H36" i="31"/>
  <c r="G36" i="31"/>
  <c r="F36" i="31"/>
  <c r="E36" i="31"/>
  <c r="D36" i="31"/>
  <c r="C36" i="31"/>
  <c r="R35" i="31"/>
  <c r="Q35" i="31"/>
  <c r="P35" i="31"/>
  <c r="O35" i="31"/>
  <c r="N35" i="31"/>
  <c r="M35" i="31"/>
  <c r="L35" i="31"/>
  <c r="K35" i="31"/>
  <c r="J35" i="31"/>
  <c r="I35" i="31"/>
  <c r="H35" i="31"/>
  <c r="G35" i="31"/>
  <c r="F35" i="31"/>
  <c r="E35" i="31"/>
  <c r="D35" i="31"/>
  <c r="C35" i="31"/>
  <c r="R34" i="31"/>
  <c r="Q34" i="31"/>
  <c r="P34" i="31"/>
  <c r="O34" i="31"/>
  <c r="N34" i="31"/>
  <c r="M34" i="31"/>
  <c r="L34" i="31"/>
  <c r="K34" i="31"/>
  <c r="J34" i="31"/>
  <c r="I34" i="31"/>
  <c r="H34" i="31"/>
  <c r="G34" i="31"/>
  <c r="F34" i="31"/>
  <c r="E34" i="31"/>
  <c r="D34" i="31"/>
  <c r="C34" i="31"/>
  <c r="R33" i="31"/>
  <c r="Q33" i="31"/>
  <c r="P33" i="31"/>
  <c r="O33" i="31"/>
  <c r="N33" i="31"/>
  <c r="M33" i="31"/>
  <c r="L33" i="31"/>
  <c r="K33" i="31"/>
  <c r="J33" i="31"/>
  <c r="I33" i="31"/>
  <c r="H33" i="31"/>
  <c r="G33" i="31"/>
  <c r="F33" i="31"/>
  <c r="E33" i="31"/>
  <c r="D33" i="31"/>
  <c r="C33" i="31"/>
  <c r="R32" i="31"/>
  <c r="Q32" i="31"/>
  <c r="P32" i="31"/>
  <c r="O32" i="31"/>
  <c r="N32" i="31"/>
  <c r="M32" i="31"/>
  <c r="L32" i="31"/>
  <c r="K32" i="31"/>
  <c r="J32" i="31"/>
  <c r="I32" i="31"/>
  <c r="H32" i="31"/>
  <c r="G32" i="31"/>
  <c r="F32" i="31"/>
  <c r="E32" i="31"/>
  <c r="D32" i="31"/>
  <c r="C32" i="31"/>
  <c r="R31" i="31"/>
  <c r="Q31" i="31"/>
  <c r="P31" i="31"/>
  <c r="O31" i="31"/>
  <c r="N31" i="31"/>
  <c r="M31" i="31"/>
  <c r="L31" i="31"/>
  <c r="K31" i="31"/>
  <c r="J31" i="31"/>
  <c r="I31" i="31"/>
  <c r="H31" i="31"/>
  <c r="G31" i="31"/>
  <c r="F31" i="31"/>
  <c r="E31" i="31"/>
  <c r="D31" i="31"/>
  <c r="C31" i="31"/>
  <c r="R30" i="31"/>
  <c r="Q30" i="31"/>
  <c r="P30" i="31"/>
  <c r="O30" i="31"/>
  <c r="N30" i="31"/>
  <c r="M30" i="31"/>
  <c r="L30" i="31"/>
  <c r="K30" i="31"/>
  <c r="J30" i="31"/>
  <c r="I30" i="31"/>
  <c r="H30" i="31"/>
  <c r="G30" i="31"/>
  <c r="F30" i="31"/>
  <c r="E30" i="31"/>
  <c r="D30" i="31"/>
  <c r="C30" i="31"/>
  <c r="R29" i="31"/>
  <c r="Q29" i="31"/>
  <c r="P29" i="31"/>
  <c r="O29" i="31"/>
  <c r="N29" i="31"/>
  <c r="M29" i="31"/>
  <c r="L29" i="31"/>
  <c r="K29" i="31"/>
  <c r="J29" i="31"/>
  <c r="I29" i="31"/>
  <c r="H29" i="31"/>
  <c r="G29" i="31"/>
  <c r="F29" i="31"/>
  <c r="E29" i="31"/>
  <c r="D29" i="31"/>
  <c r="C29" i="31"/>
  <c r="R28" i="31"/>
  <c r="Q28" i="31"/>
  <c r="P28" i="31"/>
  <c r="O28" i="31"/>
  <c r="N28" i="31"/>
  <c r="M28" i="31"/>
  <c r="L28" i="31"/>
  <c r="K28" i="31"/>
  <c r="J28" i="31"/>
  <c r="I28" i="31"/>
  <c r="H28" i="31"/>
  <c r="G28" i="31"/>
  <c r="F28" i="31"/>
  <c r="E28" i="31"/>
  <c r="D28" i="31"/>
  <c r="C28" i="31"/>
  <c r="V23" i="31"/>
  <c r="D23" i="31"/>
  <c r="E23" i="31"/>
  <c r="F23" i="31"/>
  <c r="G23" i="31"/>
  <c r="H23" i="31"/>
  <c r="I23" i="31"/>
  <c r="J23" i="31"/>
  <c r="K23" i="31"/>
  <c r="L23" i="31"/>
  <c r="M23" i="31"/>
  <c r="N23" i="31"/>
  <c r="O23" i="31"/>
  <c r="P23" i="31"/>
  <c r="Q23" i="31"/>
  <c r="R23" i="31"/>
  <c r="S23" i="31"/>
  <c r="T23" i="31"/>
  <c r="U23" i="31"/>
  <c r="C23" i="31"/>
  <c r="C23" i="17"/>
  <c r="D23" i="17"/>
  <c r="E23" i="17"/>
  <c r="F23" i="17"/>
  <c r="G23" i="17"/>
  <c r="H23" i="17"/>
  <c r="I23" i="17"/>
  <c r="J23" i="17"/>
  <c r="F46" i="17" s="1"/>
  <c r="K23" i="17"/>
  <c r="L23" i="17"/>
  <c r="M23" i="17"/>
  <c r="N23" i="17"/>
  <c r="O23" i="17"/>
  <c r="P23" i="17"/>
  <c r="Q23" i="17"/>
  <c r="M46" i="17" s="1"/>
  <c r="R23" i="17"/>
  <c r="S23" i="17"/>
  <c r="T23" i="17"/>
  <c r="U23" i="17"/>
  <c r="V23" i="17"/>
  <c r="O30" i="17"/>
  <c r="O31" i="17"/>
  <c r="O32" i="17"/>
  <c r="O33" i="17"/>
  <c r="O34" i="17"/>
  <c r="O35" i="17"/>
  <c r="O36" i="17"/>
  <c r="O37" i="17"/>
  <c r="O38" i="17"/>
  <c r="O39" i="17"/>
  <c r="O40" i="17"/>
  <c r="O41" i="17"/>
  <c r="O42" i="17"/>
  <c r="O43" i="17"/>
  <c r="O44" i="17"/>
  <c r="O45" i="17"/>
  <c r="R30" i="17"/>
  <c r="R31" i="17"/>
  <c r="R32" i="17"/>
  <c r="R33" i="17"/>
  <c r="R34" i="17"/>
  <c r="R35" i="17"/>
  <c r="R36" i="17"/>
  <c r="R37" i="17"/>
  <c r="R38" i="17"/>
  <c r="R39" i="17"/>
  <c r="R40" i="17"/>
  <c r="R41" i="17"/>
  <c r="R42" i="17"/>
  <c r="R43" i="17"/>
  <c r="R44" i="17"/>
  <c r="R45" i="17"/>
  <c r="R29" i="17"/>
  <c r="F156" i="1"/>
  <c r="J92" i="1"/>
  <c r="I92" i="1"/>
  <c r="H92" i="1"/>
  <c r="G92" i="1"/>
  <c r="F28" i="1"/>
  <c r="E28" i="1"/>
  <c r="F155" i="1"/>
  <c r="F27" i="1"/>
  <c r="E27" i="1"/>
  <c r="Q30" i="17"/>
  <c r="Q31" i="17"/>
  <c r="Q32" i="17"/>
  <c r="Q33" i="17"/>
  <c r="Q34" i="17"/>
  <c r="Q35" i="17"/>
  <c r="Q36" i="17"/>
  <c r="Q37" i="17"/>
  <c r="Q38" i="17"/>
  <c r="Q39" i="17"/>
  <c r="Q40" i="17"/>
  <c r="Q41" i="17"/>
  <c r="Q42" i="17"/>
  <c r="Q43" i="17"/>
  <c r="Q44" i="17"/>
  <c r="Q45" i="17"/>
  <c r="Q29" i="17"/>
  <c r="J91" i="1"/>
  <c r="I91" i="1"/>
  <c r="H91" i="1"/>
  <c r="G91" i="1"/>
  <c r="F26" i="1"/>
  <c r="E26" i="1"/>
  <c r="F154" i="1"/>
  <c r="P30" i="17"/>
  <c r="P31" i="17"/>
  <c r="P32" i="17"/>
  <c r="P33" i="17"/>
  <c r="P34" i="17"/>
  <c r="P35" i="17"/>
  <c r="P36" i="17"/>
  <c r="P37" i="17"/>
  <c r="P38" i="17"/>
  <c r="P39" i="17"/>
  <c r="P40" i="17"/>
  <c r="P41" i="17"/>
  <c r="P42" i="17"/>
  <c r="P43" i="17"/>
  <c r="P44" i="17"/>
  <c r="P45" i="17"/>
  <c r="P29" i="17"/>
  <c r="J90" i="1"/>
  <c r="I90" i="1"/>
  <c r="H90" i="1"/>
  <c r="G90" i="1"/>
  <c r="O29" i="17"/>
  <c r="L30" i="17"/>
  <c r="L31" i="17"/>
  <c r="L32" i="17"/>
  <c r="L33" i="17"/>
  <c r="L34" i="17"/>
  <c r="L35" i="17"/>
  <c r="L36" i="17"/>
  <c r="L37" i="17"/>
  <c r="L38" i="17"/>
  <c r="L39" i="17"/>
  <c r="L40" i="17"/>
  <c r="L41" i="17"/>
  <c r="L42" i="17"/>
  <c r="L43" i="17"/>
  <c r="L44" i="17"/>
  <c r="L45" i="17"/>
  <c r="L29" i="17"/>
  <c r="F153" i="1"/>
  <c r="F25" i="1"/>
  <c r="E25" i="1"/>
  <c r="J89" i="1"/>
  <c r="I89" i="1"/>
  <c r="H89" i="1"/>
  <c r="G89" i="1"/>
  <c r="F152" i="1"/>
  <c r="F138" i="1"/>
  <c r="F139" i="1"/>
  <c r="F140" i="1"/>
  <c r="F137" i="1"/>
  <c r="J74" i="1"/>
  <c r="J75" i="1"/>
  <c r="J76" i="1"/>
  <c r="J73" i="1"/>
  <c r="I74" i="1"/>
  <c r="I75" i="1"/>
  <c r="I76" i="1"/>
  <c r="I73" i="1"/>
  <c r="H74" i="1"/>
  <c r="H75" i="1"/>
  <c r="H76" i="1"/>
  <c r="H73" i="1"/>
  <c r="G74" i="1"/>
  <c r="G75" i="1"/>
  <c r="G76" i="1"/>
  <c r="G73" i="1"/>
  <c r="E10" i="1"/>
  <c r="E11" i="1"/>
  <c r="E12" i="1"/>
  <c r="E13" i="1"/>
  <c r="E14" i="1"/>
  <c r="E15" i="1"/>
  <c r="E16" i="1"/>
  <c r="E17" i="1"/>
  <c r="E18" i="1"/>
  <c r="E19" i="1"/>
  <c r="E20" i="1"/>
  <c r="E21" i="1"/>
  <c r="E22" i="1"/>
  <c r="E23" i="1"/>
  <c r="E24" i="1"/>
  <c r="E9" i="1"/>
  <c r="F10" i="1"/>
  <c r="F11" i="1"/>
  <c r="F12" i="1"/>
  <c r="F13" i="1"/>
  <c r="F14" i="1"/>
  <c r="F15" i="1"/>
  <c r="F16" i="1"/>
  <c r="F17" i="1"/>
  <c r="F18" i="1"/>
  <c r="F19" i="1"/>
  <c r="F20" i="1"/>
  <c r="F21" i="1"/>
  <c r="F22" i="1"/>
  <c r="F23" i="1"/>
  <c r="F24" i="1"/>
  <c r="F9" i="1"/>
  <c r="J88" i="1"/>
  <c r="I88" i="1"/>
  <c r="H88" i="1"/>
  <c r="G88" i="1"/>
  <c r="N30" i="17"/>
  <c r="N31" i="17"/>
  <c r="N32" i="17"/>
  <c r="N33" i="17"/>
  <c r="N34" i="17"/>
  <c r="N35" i="17"/>
  <c r="N36" i="17"/>
  <c r="N37" i="17"/>
  <c r="N38" i="17"/>
  <c r="N39" i="17"/>
  <c r="N40" i="17"/>
  <c r="N41" i="17"/>
  <c r="N42" i="17"/>
  <c r="N43" i="17"/>
  <c r="N44" i="17"/>
  <c r="N45" i="17"/>
  <c r="N29" i="17"/>
  <c r="J87" i="1"/>
  <c r="I87" i="1"/>
  <c r="H87" i="1"/>
  <c r="F151" i="1"/>
  <c r="G87" i="1"/>
  <c r="M30" i="17"/>
  <c r="M31" i="17"/>
  <c r="M32" i="17"/>
  <c r="M33" i="17"/>
  <c r="M34" i="17"/>
  <c r="M35" i="17"/>
  <c r="M36" i="17"/>
  <c r="M37" i="17"/>
  <c r="M38" i="17"/>
  <c r="M39" i="17"/>
  <c r="M40" i="17"/>
  <c r="M41" i="17"/>
  <c r="M42" i="17"/>
  <c r="M43" i="17"/>
  <c r="M44" i="17"/>
  <c r="M45" i="17"/>
  <c r="M29" i="17"/>
  <c r="F150" i="1"/>
  <c r="J86" i="1"/>
  <c r="I86" i="1"/>
  <c r="H86" i="1"/>
  <c r="G86" i="1"/>
  <c r="F145" i="1"/>
  <c r="F148" i="1"/>
  <c r="F149" i="1"/>
  <c r="J85" i="1"/>
  <c r="I85" i="1"/>
  <c r="H85" i="1"/>
  <c r="G85" i="1"/>
  <c r="J84" i="1"/>
  <c r="I84" i="1"/>
  <c r="H84" i="1"/>
  <c r="G84" i="1"/>
  <c r="K29" i="17"/>
  <c r="K30" i="17"/>
  <c r="K31" i="17"/>
  <c r="K32" i="17"/>
  <c r="K33" i="17"/>
  <c r="K34" i="17"/>
  <c r="K35" i="17"/>
  <c r="K36" i="17"/>
  <c r="K37" i="17"/>
  <c r="K38" i="17"/>
  <c r="K39" i="17"/>
  <c r="K40" i="17"/>
  <c r="K41" i="17"/>
  <c r="K42" i="17"/>
  <c r="K43" i="17"/>
  <c r="K44" i="17"/>
  <c r="K45" i="17"/>
  <c r="E35" i="17"/>
  <c r="J30" i="17"/>
  <c r="J31" i="17"/>
  <c r="J32" i="17"/>
  <c r="J33" i="17"/>
  <c r="J34" i="17"/>
  <c r="J35" i="17"/>
  <c r="J36" i="17"/>
  <c r="J37" i="17"/>
  <c r="J38" i="17"/>
  <c r="J39" i="17"/>
  <c r="J40" i="17"/>
  <c r="J41" i="17"/>
  <c r="J42" i="17"/>
  <c r="J43" i="17"/>
  <c r="J44" i="17"/>
  <c r="J45" i="17"/>
  <c r="J29" i="17"/>
  <c r="I30" i="17"/>
  <c r="I31" i="17"/>
  <c r="I32" i="17"/>
  <c r="I33" i="17"/>
  <c r="I34" i="17"/>
  <c r="I35" i="17"/>
  <c r="I36" i="17"/>
  <c r="I37" i="17"/>
  <c r="I38" i="17"/>
  <c r="I39" i="17"/>
  <c r="I40" i="17"/>
  <c r="I41" i="17"/>
  <c r="I42" i="17"/>
  <c r="I43" i="17"/>
  <c r="I44" i="17"/>
  <c r="I45" i="17"/>
  <c r="F147" i="1"/>
  <c r="F146" i="1"/>
  <c r="J83" i="1"/>
  <c r="I83" i="1"/>
  <c r="H83" i="1"/>
  <c r="G83" i="1"/>
  <c r="J82" i="1"/>
  <c r="I82" i="1"/>
  <c r="H82" i="1"/>
  <c r="G82" i="1"/>
  <c r="I29" i="17"/>
  <c r="H30" i="17"/>
  <c r="H31" i="17"/>
  <c r="H32" i="17"/>
  <c r="H33" i="17"/>
  <c r="H34" i="17"/>
  <c r="H35" i="17"/>
  <c r="H36" i="17"/>
  <c r="H37" i="17"/>
  <c r="H39" i="17"/>
  <c r="H40" i="17"/>
  <c r="H45" i="17"/>
  <c r="H41" i="17"/>
  <c r="H42" i="17"/>
  <c r="H43" i="17"/>
  <c r="H44" i="17"/>
  <c r="H38" i="17"/>
  <c r="H29" i="17"/>
  <c r="D45" i="17"/>
  <c r="E45" i="17"/>
  <c r="F45" i="17"/>
  <c r="G45" i="17"/>
  <c r="C45" i="17"/>
  <c r="G30" i="17"/>
  <c r="G31" i="17"/>
  <c r="G32" i="17"/>
  <c r="G33" i="17"/>
  <c r="G34" i="17"/>
  <c r="G35" i="17"/>
  <c r="G36" i="17"/>
  <c r="G37" i="17"/>
  <c r="G39" i="17"/>
  <c r="G40" i="17"/>
  <c r="G41" i="17"/>
  <c r="G42" i="17"/>
  <c r="G43" i="17"/>
  <c r="J81" i="1"/>
  <c r="I81" i="1"/>
  <c r="H81" i="1"/>
  <c r="G81" i="1"/>
  <c r="C29" i="17"/>
  <c r="D29" i="17"/>
  <c r="E29" i="17"/>
  <c r="F29" i="17"/>
  <c r="G29" i="17"/>
  <c r="C30" i="17"/>
  <c r="D30" i="17"/>
  <c r="E30" i="17"/>
  <c r="F30" i="17"/>
  <c r="C31" i="17"/>
  <c r="D31" i="17"/>
  <c r="E31" i="17"/>
  <c r="F31" i="17"/>
  <c r="C32" i="17"/>
  <c r="D32" i="17"/>
  <c r="E32" i="17"/>
  <c r="F32" i="17"/>
  <c r="C33" i="17"/>
  <c r="D33" i="17"/>
  <c r="E33" i="17"/>
  <c r="F33" i="17"/>
  <c r="C34" i="17"/>
  <c r="D34" i="17"/>
  <c r="E34" i="17"/>
  <c r="F34" i="17"/>
  <c r="C35" i="17"/>
  <c r="D35" i="17"/>
  <c r="F35" i="17"/>
  <c r="C36" i="17"/>
  <c r="D36" i="17"/>
  <c r="E36" i="17"/>
  <c r="F36" i="17"/>
  <c r="C37" i="17"/>
  <c r="D37" i="17"/>
  <c r="E37" i="17"/>
  <c r="F37" i="17"/>
  <c r="C39" i="17"/>
  <c r="D39" i="17"/>
  <c r="E39" i="17"/>
  <c r="F39" i="17"/>
  <c r="C40" i="17"/>
  <c r="D40" i="17"/>
  <c r="E40" i="17"/>
  <c r="F40" i="17"/>
  <c r="C41" i="17"/>
  <c r="D41" i="17"/>
  <c r="E41" i="17"/>
  <c r="F41" i="17"/>
  <c r="C42" i="17"/>
  <c r="D42" i="17"/>
  <c r="E42" i="17"/>
  <c r="F42" i="17"/>
  <c r="C43" i="17"/>
  <c r="D43" i="17"/>
  <c r="E43" i="17"/>
  <c r="F43" i="17"/>
  <c r="C44" i="17"/>
  <c r="D44" i="17"/>
  <c r="E44" i="17"/>
  <c r="F44" i="17"/>
  <c r="G44" i="17"/>
  <c r="C38" i="17"/>
  <c r="D38" i="17"/>
  <c r="E38" i="17"/>
  <c r="F38" i="17"/>
  <c r="G38" i="17"/>
  <c r="F144" i="1"/>
  <c r="F143" i="1"/>
  <c r="J80" i="1"/>
  <c r="J79" i="1"/>
  <c r="I80" i="1"/>
  <c r="I79" i="1"/>
  <c r="H80" i="1"/>
  <c r="H79" i="1"/>
  <c r="G79" i="1"/>
  <c r="G80" i="1"/>
  <c r="F142" i="1"/>
  <c r="F141" i="1"/>
  <c r="J77" i="1"/>
  <c r="I77" i="1"/>
  <c r="G77" i="1"/>
  <c r="H77" i="1"/>
  <c r="J78" i="1"/>
  <c r="I78" i="1"/>
  <c r="H78" i="1"/>
  <c r="G78" i="1"/>
  <c r="S46" i="17"/>
  <c r="F45" i="31" l="1"/>
  <c r="T45" i="31"/>
  <c r="C45" i="31"/>
  <c r="I46" i="17"/>
  <c r="H45" i="31"/>
  <c r="O45" i="31"/>
  <c r="N45" i="31"/>
  <c r="J45" i="31"/>
  <c r="R46" i="17"/>
  <c r="K45" i="31"/>
  <c r="N46" i="17"/>
  <c r="G45" i="31"/>
  <c r="R45" i="31"/>
  <c r="K46" i="17"/>
  <c r="C46" i="17"/>
  <c r="L46" i="17"/>
  <c r="D45" i="31"/>
  <c r="J46" i="17"/>
  <c r="T46" i="17"/>
  <c r="O46" i="17"/>
  <c r="Q45" i="31"/>
  <c r="I45" i="31"/>
  <c r="Q46" i="17"/>
  <c r="P46" i="17"/>
  <c r="H46" i="17"/>
  <c r="D46" i="17"/>
  <c r="S45" i="31"/>
  <c r="M45" i="31"/>
  <c r="E46" i="17"/>
  <c r="L45" i="31"/>
  <c r="G46" i="17"/>
  <c r="P45" i="31"/>
  <c r="E4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97" authorId="0" shapeId="0" xr:uid="{00000000-0006-0000-0100-000001000000}">
      <text>
        <r>
          <rPr>
            <b/>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<sst xmlns="http://schemas.openxmlformats.org/spreadsheetml/2006/main" count="1608" uniqueCount="291">
  <si>
    <t>07-T1</t>
  </si>
  <si>
    <t>07-T2</t>
  </si>
  <si>
    <t>07-T3</t>
  </si>
  <si>
    <t>07-T4</t>
  </si>
  <si>
    <t>08-T1</t>
  </si>
  <si>
    <t>08-T2</t>
  </si>
  <si>
    <t>08-T3</t>
  </si>
  <si>
    <t>Evolución Concursos</t>
  </si>
  <si>
    <t>CANARIAS</t>
  </si>
  <si>
    <t>CANTABRIA</t>
  </si>
  <si>
    <t>GALICIA</t>
  </si>
  <si>
    <t>LA RIOJA</t>
  </si>
  <si>
    <t>Ej. Hipotecarias</t>
  </si>
  <si>
    <t>Evolución Ej. Hipotecarias</t>
  </si>
  <si>
    <t>Ejecuciones hipotecarias presentadas por TSJ</t>
  </si>
  <si>
    <t>La evoluciones estan calculadas respecto al mismo trimestre del año anterior</t>
  </si>
  <si>
    <t>Se contabilizan los asuntos ingresados (sin incluirse los reabiertos)</t>
  </si>
  <si>
    <t>Resumen</t>
  </si>
  <si>
    <t>Despidos presentados por TSJ</t>
  </si>
  <si>
    <t>Reclamaciones de cantidad presentadas por TSJ</t>
  </si>
  <si>
    <t>CASTILLA MANCHA</t>
  </si>
  <si>
    <t>EXTREMADURA</t>
  </si>
  <si>
    <t>TOTAL</t>
  </si>
  <si>
    <t>Despidos</t>
  </si>
  <si>
    <t>Evolución despidos</t>
  </si>
  <si>
    <t>Concursos</t>
  </si>
  <si>
    <t>CATALUÑA</t>
  </si>
  <si>
    <t>08-T4</t>
  </si>
  <si>
    <t>09-T1</t>
  </si>
  <si>
    <t>Evolución  09-T1</t>
  </si>
  <si>
    <t>09-T2</t>
  </si>
  <si>
    <t>Evolución  09-T2</t>
  </si>
  <si>
    <t xml:space="preserve"> </t>
  </si>
  <si>
    <t>09-T3</t>
  </si>
  <si>
    <t>Evolución  09-T3</t>
  </si>
  <si>
    <t>09-T4</t>
  </si>
  <si>
    <t>Evolución  09-T4</t>
  </si>
  <si>
    <t>10-T1</t>
  </si>
  <si>
    <t>Evolución  10-T1</t>
  </si>
  <si>
    <t>Embargos</t>
  </si>
  <si>
    <t>Lanzamientos</t>
  </si>
  <si>
    <t>Monitorios</t>
  </si>
  <si>
    <t>Evolución Monitorios</t>
  </si>
  <si>
    <t>Monitorios presentados por TSJ</t>
  </si>
  <si>
    <t>10-T2</t>
  </si>
  <si>
    <t>Evolución 10-T2</t>
  </si>
  <si>
    <t xml:space="preserve">LA RIOJA </t>
  </si>
  <si>
    <t>ILLES BALEARS</t>
  </si>
  <si>
    <t>COMUNITAT VALENCIANA</t>
  </si>
  <si>
    <t>CASTILLA - LA MANCHA</t>
  </si>
  <si>
    <t>CASTILLA -LA MANCHA</t>
  </si>
  <si>
    <t>PAÍS VASCO</t>
  </si>
  <si>
    <t>ANDALUCÍA</t>
  </si>
  <si>
    <t>ARAGÓN</t>
  </si>
  <si>
    <t>CASTILLA Y LEÓN</t>
  </si>
  <si>
    <t>CASTILLA - LEÓN</t>
  </si>
  <si>
    <t>10-T3</t>
  </si>
  <si>
    <t>Evolución 10-T3</t>
  </si>
  <si>
    <t>10-T4</t>
  </si>
  <si>
    <t>Evolución 10-T4</t>
  </si>
  <si>
    <t>11-T1</t>
  </si>
  <si>
    <t>Evolución 11-T1</t>
  </si>
  <si>
    <t>11-T2</t>
  </si>
  <si>
    <t>Evolución 11-T2</t>
  </si>
  <si>
    <t>11-T3</t>
  </si>
  <si>
    <t>Evolución 11-T3</t>
  </si>
  <si>
    <t>Ejecuciones hipotecarias</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</si>
  <si>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</si>
  <si>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</si>
  <si>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Demandas por reclamaciones de cantidad registradas en los Juzgados de lo Social donde se incluye, igualmente, responsabilidad civil por incumplimiento de obligaciones en materia de Seguridad Social, recargo por omisión de medidas de seguridad e higiene en el trabajo, tercerías en ejecución de sentencias y sanciones disciplinarias.</t>
  </si>
  <si>
    <t xml:space="preserve">Se computan aquellos procedimientos que, tramitados en los Juzgados de Primera Instancia, permiten exigir el pago de las deudas  garantizadas por prenda o hipoteca al acreedor con escritura de hipoteca a su favor, debidamente inscrita en el Registro de la Propiedad </t>
  </si>
  <si>
    <t>11-T4</t>
  </si>
  <si>
    <t>Evolución 11-T4</t>
  </si>
  <si>
    <t>Evolución Lanzamientos</t>
  </si>
  <si>
    <t>12-T1</t>
  </si>
  <si>
    <t>Evolución 12-T1</t>
  </si>
  <si>
    <t>Lanzamientos recibidos en los Servicios Comunes por TSJ</t>
  </si>
  <si>
    <t>Incidentes Laborales y ERE's</t>
  </si>
  <si>
    <t>Incidentes ordinarios</t>
  </si>
  <si>
    <t>Evolución Incidentes ordinarios</t>
  </si>
  <si>
    <t>Materia no concursal</t>
  </si>
  <si>
    <t>12-T2</t>
  </si>
  <si>
    <t>Evolución 12-T2</t>
  </si>
  <si>
    <t>Se ha dejado de publicar la serie de embargos por la escasa fiabilidad del dato, puesto que en este caso, muchos juzgados practican directamente el embargo sin que sea necesaria la intervención de los servicios comunes.  Las bajadas que se venian observando se deben más a esta causa que a una verdadera reducción del número de embargos practicados</t>
  </si>
  <si>
    <t xml:space="preserve">Demandas registradas en los Juzgados de lo Social donde se incluye, asimismo, la extinción por causas objetivas y la impugnación de modificación de condiciones de trabajo o traslados individuales </t>
  </si>
  <si>
    <t xml:space="preserve">Procedimientos especiales previstos para reclamar deudas dinerarias liquidas, determinadas, vencidas y exigibles, cuando dichas deudas consten en algún tipo de documento. Son competentes los Juzgados de Primera Instancia del domicilio o lugar de residencia del deudor. Se incluyen las cantidades debidas en concepto de gastos comunes de Comunidades de propietarios de inmuebles urbanos </t>
  </si>
  <si>
    <t>Se contabiliza un lanzamiento por cada bien inmueble cuyo lanzamiento o entrega posesoria se acuerde, con independencia de los señalamientos que genere y del tipo de proceso en el que se acuerde o la fase en que éste se encuentre, siempre que implique un cambio en la posesión de un inmueble, y sin tener en cuenta si se trata de una finca rústica o urbana ni si es o no una vivienda. A efectos estadísticos, se incluirán en este apartado tanto los lanzamientos que se acuerden en fase de ejecución como las entregas de posesión, o las resoluciones que supongan la entrega mediata por entrega voluntaria del bien sea ésta a la parte directamente o en el órgano judicial</t>
  </si>
  <si>
    <t>12-T3</t>
  </si>
  <si>
    <t>Evolución 12-T3</t>
  </si>
  <si>
    <t>12-T4</t>
  </si>
  <si>
    <t>Evolución 12-T4</t>
  </si>
  <si>
    <t>Lanzamientos con cumplimiento positivo en los Servicios Comunes  por TSJ</t>
  </si>
  <si>
    <t>Lanzamientos con cumplimiento positivo</t>
  </si>
  <si>
    <t>Aquellos lanzamientos en los que el servicio común ha podido practicar el lanzamiento acordado por el juzgado</t>
  </si>
  <si>
    <t>13-T1</t>
  </si>
  <si>
    <t>Evolución 13-T1</t>
  </si>
  <si>
    <t>Evolución Incidentes Laborales y ERE's</t>
  </si>
  <si>
    <t>Evolución Materia no concursal</t>
  </si>
  <si>
    <t>13-T2</t>
  </si>
  <si>
    <t>Evolución 13-T2</t>
  </si>
  <si>
    <t>Lanzamientos practicados por los servicios comunes v. practicados por los juzgados</t>
  </si>
  <si>
    <t>13-T3</t>
  </si>
  <si>
    <t>Evolución 13-T3</t>
  </si>
  <si>
    <t>13-T4</t>
  </si>
  <si>
    <t>Evolución 13-T4</t>
  </si>
  <si>
    <t>14-T1</t>
  </si>
  <si>
    <t xml:space="preserve">(1) En Cataluña: Se han añadido 10 servicios comunes en el 3º trimestre de 2013 (9 en Barcelona y 1 en Girona) que anteriormente no informaban. </t>
  </si>
  <si>
    <t>Evolución 14-T1</t>
  </si>
  <si>
    <t xml:space="preserve">(1) En Cataluña: Se han añadido 10 servicios comunes el 3º  trimestre de 2013 (9 en Barcelona y 1 en Girona) que anteriormente no informaban. </t>
  </si>
  <si>
    <t xml:space="preserve">(1) En Cataluña: Se han añadido 10 servicios comunes el 3º trimestre de 2013 (9 en Barcelona y 1 en Girona) que anteriormente no informaban. </t>
  </si>
  <si>
    <t>Reclamaciones de cantidad</t>
  </si>
  <si>
    <t>Evolución reclamaciones de cantidad</t>
  </si>
  <si>
    <t>14-T2</t>
  </si>
  <si>
    <r>
      <t>En las localidades donde existen servicios comunes de notificaciones y embargos, estos reciben de los juzgados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incluyo por primera vez en los boletines estadísticos). Se dispone de los lanzamiento practicados, y desglosado según se deriven de ejecuciones hipotecarias, de procedimientos de la Ley de arrendamientos Urbanos (principalmente corresponderán a alquileres impagados) o a otras causas (laudos arbitrales, procesos de familia, etc.).</t>
    </r>
    <r>
      <rPr>
        <b/>
        <sz val="11"/>
        <rFont val="Verdana"/>
        <family val="2"/>
      </rPr>
      <t xml:space="preserve"> EN NINGUN CASO DEBE SUMARSE EL NUMERO DE LOS PRACTICADOS POR LOS JUZGADOS DE PRIMERA INSTANCIA CON EL DE LOS PRACTICADOS EN LOS SERVICIOS COMUNES</t>
    </r>
  </si>
  <si>
    <t>Evolución 14-T2</t>
  </si>
  <si>
    <t>Lanzamientos practicados</t>
  </si>
  <si>
    <t>14-T3</t>
  </si>
  <si>
    <t>Evolución 14-T3</t>
  </si>
  <si>
    <r>
      <t>Evolución lanzamientos con cumplimiento positivo</t>
    </r>
    <r>
      <rPr>
        <b/>
        <vertAlign val="superscript"/>
        <sz val="11"/>
        <color indexed="10"/>
        <rFont val="Verdana"/>
        <family val="2"/>
      </rPr>
      <t xml:space="preserve"> (1)</t>
    </r>
  </si>
  <si>
    <r>
      <t xml:space="preserve">Evolución Lanzamientos </t>
    </r>
    <r>
      <rPr>
        <b/>
        <vertAlign val="superscript"/>
        <sz val="11"/>
        <color indexed="10"/>
        <rFont val="Verdana"/>
        <family val="2"/>
      </rPr>
      <t>(1)</t>
    </r>
  </si>
  <si>
    <t>14-T4</t>
  </si>
  <si>
    <t>Evolución 14-T4</t>
  </si>
  <si>
    <t>15-T1</t>
  </si>
  <si>
    <t>Lanzamientos practicados derivados Ej. Hipotecarias</t>
  </si>
  <si>
    <t>Evolución Lanzamientos derivados Ej. Hipotecarias</t>
  </si>
  <si>
    <t>Lanzamientos practicados derivados LAU</t>
  </si>
  <si>
    <t>Evolución Lanzamientos derivados LAU</t>
  </si>
  <si>
    <t>15-T2</t>
  </si>
  <si>
    <t>15-T3</t>
  </si>
  <si>
    <t>Para la evolución en los trimestres 3º de 2013 a 2º de 2014 no se han tenido en cuenta sus datos</t>
  </si>
  <si>
    <t>15-T4</t>
  </si>
  <si>
    <t>16-T1</t>
  </si>
  <si>
    <t>La modificacion de la Ley Organica del Poder Judicial de 21 de julio de 2015 (BOE de 22-7-2015), que entró en vigor el 1 de octubre</t>
  </si>
  <si>
    <t>16-T2</t>
  </si>
  <si>
    <t>atribuye la competencia de los concursos de persona natural que no sea empresarios a los juzgados de primera instancia</t>
  </si>
  <si>
    <t>16-T3</t>
  </si>
  <si>
    <t>16-T4</t>
  </si>
  <si>
    <t>Concursos (*)</t>
  </si>
  <si>
    <t>17-T1</t>
  </si>
  <si>
    <t>17-T2</t>
  </si>
  <si>
    <t>17-T3</t>
  </si>
  <si>
    <t>17-T4</t>
  </si>
  <si>
    <t>Acciones individuales sobre condiciones generales incluidas en contratos de financiación con garantías reales inmobiliarias cuyo prestatario sea una persona física</t>
  </si>
  <si>
    <t>Sentencias</t>
  </si>
  <si>
    <t>18-T1</t>
  </si>
  <si>
    <t>18-T2</t>
  </si>
  <si>
    <t>18-T3</t>
  </si>
  <si>
    <t>Concursos de personas naturales no empresarios presentados en Juzgados de Primera Instancia por TSJ</t>
  </si>
  <si>
    <t>Lanzamientos consecuencia de ejecución hipotecaria en los Juzgados de 1ª Instancia por TSJ</t>
  </si>
  <si>
    <t>Total lanzamientos practicados en los Juzgados de 1º Instancia por TSJ</t>
  </si>
  <si>
    <t>Lanzamientos consecuencia de la Ley de Arrendamientos Urbanos en los Juzgados de 1º Instancia por TSJ</t>
  </si>
  <si>
    <t>Otros lanzamientos practicados en los Juzgados de 1º Instancia por TSJ</t>
  </si>
  <si>
    <t>Reclamaciones cantidad</t>
  </si>
  <si>
    <r>
      <t>13-T3</t>
    </r>
    <r>
      <rPr>
        <b/>
        <vertAlign val="superscript"/>
        <sz val="9"/>
        <color indexed="18"/>
        <rFont val="Verdana"/>
        <family val="2"/>
      </rPr>
      <t xml:space="preserve"> </t>
    </r>
    <r>
      <rPr>
        <b/>
        <vertAlign val="superscript"/>
        <sz val="9"/>
        <color rgb="FFFF0000"/>
        <rFont val="Verdana"/>
        <family val="2"/>
      </rPr>
      <t>(1)</t>
    </r>
  </si>
  <si>
    <r>
      <t>13-T4</t>
    </r>
    <r>
      <rPr>
        <b/>
        <vertAlign val="superscript"/>
        <sz val="9"/>
        <color rgb="FFFF0000"/>
        <rFont val="Verdana"/>
        <family val="2"/>
      </rPr>
      <t>(1)</t>
    </r>
  </si>
  <si>
    <r>
      <t>13-T3</t>
    </r>
    <r>
      <rPr>
        <b/>
        <vertAlign val="superscript"/>
        <sz val="9"/>
        <color rgb="FFFF0000"/>
        <rFont val="Verdana"/>
        <family val="2"/>
      </rPr>
      <t>(1)</t>
    </r>
  </si>
  <si>
    <t>18-T4</t>
  </si>
  <si>
    <t>Concursos presentados en  Juzgados de lo Mercantil por TSJ</t>
  </si>
  <si>
    <t>Verbales posesorios por ocupación ilegal de viviendas</t>
  </si>
  <si>
    <r>
      <t xml:space="preserve">Son procedimientos para  que las </t>
    </r>
    <r>
      <rPr>
        <b/>
        <sz val="10"/>
        <color theme="1"/>
        <rFont val="Verdana"/>
        <family val="2"/>
      </rPr>
      <t>personas físicas</t>
    </r>
    <r>
      <rPr>
        <sz val="10"/>
        <color theme="1"/>
        <rFont val="Verdana"/>
        <family val="2"/>
      </rPr>
      <t xml:space="preserve">, y las </t>
    </r>
    <r>
      <rPr>
        <b/>
        <sz val="10"/>
        <color theme="1"/>
        <rFont val="Verdana"/>
        <family val="2"/>
      </rPr>
      <t>entidades sin ánimo de lucro</t>
    </r>
    <r>
      <rPr>
        <sz val="10"/>
        <color theme="1"/>
        <rFont val="Verdana"/>
        <family val="2"/>
      </rPr>
      <t xml:space="preserve"> con derecho a poseer una vivienda, que sean titulares legítimas  de ésta, y las </t>
    </r>
    <r>
      <rPr>
        <b/>
        <sz val="10"/>
        <color theme="1"/>
        <rFont val="Verdana"/>
        <family val="2"/>
      </rPr>
      <t>entidades públicas propietarias o poseedoras legítimas de vivienda social</t>
    </r>
    <r>
      <rPr>
        <sz val="10"/>
        <color theme="1"/>
        <rFont val="Verdana"/>
        <family val="2"/>
      </rPr>
      <t xml:space="preserve">, que se ven privados ilegalmente y sin su consentimiento de la posesión de su vivienda, puedan recobrar la posesión en los supuestos de ocupación ilegal de viviendas. </t>
    </r>
  </si>
  <si>
    <t>19-T1</t>
  </si>
  <si>
    <t>19-T2</t>
  </si>
  <si>
    <t>Total de concursos presentados por TSJ</t>
  </si>
  <si>
    <t>19-T3</t>
  </si>
  <si>
    <t>Concursos  personas naturales</t>
  </si>
  <si>
    <t>19-T4</t>
  </si>
  <si>
    <t>ASTURIAS, PRINCIPADO</t>
  </si>
  <si>
    <t>MADRID, COMUNIDAD</t>
  </si>
  <si>
    <t>MURCIA, REGIÓN</t>
  </si>
  <si>
    <t>NAVARRA, COM. FORAL</t>
  </si>
  <si>
    <t>20-T1</t>
  </si>
  <si>
    <t>20-T1 Sentencias</t>
  </si>
  <si>
    <t>20-T1 % estimatorias</t>
  </si>
  <si>
    <t>20-T2 Sentencias</t>
  </si>
  <si>
    <t>20-T2 % estimatorias</t>
  </si>
  <si>
    <t>20-T2</t>
  </si>
  <si>
    <t>20-T3</t>
  </si>
  <si>
    <t>20-T3 Sentencias</t>
  </si>
  <si>
    <t>20-T3 % estimatorias</t>
  </si>
  <si>
    <t>20-T4</t>
  </si>
  <si>
    <t>20-T4 Sentencias</t>
  </si>
  <si>
    <t>20-T4 % estimatorias</t>
  </si>
  <si>
    <t xml:space="preserve">  </t>
  </si>
  <si>
    <t>21-T1</t>
  </si>
  <si>
    <t>Evolución 21-T1</t>
  </si>
  <si>
    <t>21-T1 Sentencias</t>
  </si>
  <si>
    <t>21-T1 % estimatorias</t>
  </si>
  <si>
    <t>Evolucion 21-T1 Ingresados</t>
  </si>
  <si>
    <t>Evolucion 21-T1 sentencias</t>
  </si>
  <si>
    <t xml:space="preserve">Total concursos presentados en J. Mercantil </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</si>
  <si>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</si>
  <si>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</si>
  <si>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</si>
  <si>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</si>
  <si>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</si>
  <si>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</si>
  <si>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</si>
  <si>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</si>
  <si>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</si>
  <si>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</si>
  <si>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</si>
  <si>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</si>
  <si>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</si>
  <si>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</si>
  <si>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</si>
  <si>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</si>
  <si>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</si>
  <si>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</si>
  <si>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</si>
  <si>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</si>
  <si>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</si>
  <si>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</si>
  <si>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</si>
  <si>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</si>
  <si>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</si>
  <si>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</si>
  <si>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</si>
  <si>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</si>
  <si>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</si>
  <si>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</si>
  <si>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</si>
  <si>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</si>
  <si>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</si>
  <si>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</si>
  <si>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</si>
  <si>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</si>
  <si>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</si>
  <si>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</si>
  <si>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</si>
  <si>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</si>
  <si>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</si>
  <si>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</si>
  <si>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</si>
  <si>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</si>
  <si>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</si>
  <si>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</si>
  <si>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</si>
  <si>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Total de concursos presentados</t>
  </si>
  <si>
    <t>Concursos personas juridicas presentados</t>
  </si>
  <si>
    <t>Monitorios ingresados</t>
  </si>
  <si>
    <t>Total Lanzamientos practicados</t>
  </si>
  <si>
    <t>Lanzamientos derivados LAU practicados</t>
  </si>
  <si>
    <t>Lanzamientos derivados EH practicados</t>
  </si>
  <si>
    <t>Verbales posesorios por ocupación ilegal viviendas ingresados</t>
  </si>
  <si>
    <t>Clausulas suelo ingresados</t>
  </si>
  <si>
    <t>Datos provinciales</t>
  </si>
  <si>
    <t>C. VALENCIANA</t>
  </si>
  <si>
    <t>21-T2</t>
  </si>
  <si>
    <t>Evolución 21-T2</t>
  </si>
  <si>
    <t>21-T2 Sentencias</t>
  </si>
  <si>
    <t>21-T2% estimatorias</t>
  </si>
  <si>
    <t>Evolucion 21-T2 sentencias</t>
  </si>
  <si>
    <t>Evolucion 
21-T1  % estimatorias</t>
  </si>
  <si>
    <t>Evolucion 
21-T2  % estimatorias</t>
  </si>
  <si>
    <t>i</t>
  </si>
  <si>
    <t xml:space="preserve">Concursos personas naturales no empresarias presentados </t>
  </si>
  <si>
    <t>Concursos personas fisicas empresarias presentados</t>
  </si>
  <si>
    <t>Demandas despido ingresadas</t>
  </si>
  <si>
    <t>Ejecuciones hipotecarias  ingresadas</t>
  </si>
  <si>
    <t>Resto lanzamiento practicados</t>
  </si>
  <si>
    <t>Demandas reclamación de cantidad ingresadas</t>
  </si>
  <si>
    <t>Evolucion 
21-T2 Ingresados</t>
  </si>
  <si>
    <t>(*) desde 2016 se incluye el número de concursos de personas naturales presentados en los juzgados de primera instancia y de primera instancia e instrucción</t>
  </si>
  <si>
    <t>Evolución Concursos personas naturales</t>
  </si>
  <si>
    <t>21-T3</t>
  </si>
  <si>
    <t>Evolución 21-T3</t>
  </si>
  <si>
    <t>21-T3 Sentencias</t>
  </si>
  <si>
    <t>Evolucion 
21-T3 Ingresados</t>
  </si>
  <si>
    <t>21-T4</t>
  </si>
  <si>
    <t>Evolución 21-T4</t>
  </si>
  <si>
    <t>21-T4 Sentencias</t>
  </si>
  <si>
    <t>21-T4 % estimatorias</t>
  </si>
  <si>
    <t>21-T3 % estimatorias</t>
  </si>
  <si>
    <t>A</t>
  </si>
  <si>
    <t>Evolucion 
21-T4 Ingresados</t>
  </si>
  <si>
    <t>Evolucion 21-T3 sentencias</t>
  </si>
  <si>
    <t>Evolucion 
21-T3  % estimatorias</t>
  </si>
  <si>
    <t>Evolucion 21-T4 sentencias</t>
  </si>
  <si>
    <t>Evolucion 
21-T4 % estimatorias</t>
  </si>
  <si>
    <t xml:space="preserve">20-T1 </t>
  </si>
  <si>
    <t xml:space="preserve">20-T2 </t>
  </si>
  <si>
    <t xml:space="preserve">20-T3 </t>
  </si>
  <si>
    <t xml:space="preserve">20-T4 </t>
  </si>
  <si>
    <t xml:space="preserve">21-T1 </t>
  </si>
  <si>
    <t xml:space="preserve">21-T2 </t>
  </si>
  <si>
    <t xml:space="preserve">21-T3 </t>
  </si>
  <si>
    <t xml:space="preserve">21-T4 </t>
  </si>
  <si>
    <t xml:space="preserve">Evolucion 21-T1 </t>
  </si>
  <si>
    <t xml:space="preserve">Evolucion 21-T2 </t>
  </si>
  <si>
    <t xml:space="preserve">Evolucion 21-T3 </t>
  </si>
  <si>
    <t xml:space="preserve">Evolucion 21-T4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</si>
</sst>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66" x14ac:knownFonts="1">
    <font>
      <sz val="10"/>
      <name val="Arial"/>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sz val="11"/>
      <name val="Verdana"/>
      <family val="2"/>
    </font>
    <font>
      <b/>
      <vertAlign val="superscript"/>
      <sz val="9"/>
      <color indexed="18"/>
      <name val="Verdana"/>
      <family val="2"/>
    </font>
    <font>
      <b/>
      <sz val="9"/>
      <color indexed="81"/>
      <name val="Tahoma"/>
      <family val="2"/>
    </font>
    <font>
      <sz val="8"/>
      <color indexed="81"/>
      <name val="Verdana"/>
      <family val="2"/>
    </font>
    <font>
      <b/>
      <vertAlign val="superscript"/>
      <sz val="11"/>
      <color indexed="10"/>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b/>
      <sz val="10"/>
      <name val="Verdana"/>
      <family val="2"/>
      <scheme val="minor"/>
    </font>
    <font>
      <sz val="10"/>
      <color indexed="18"/>
      <name val="Verdana"/>
      <family val="2"/>
      <scheme val="minor"/>
    </font>
    <font>
      <b/>
      <sz val="10"/>
      <color rgb="FFFF0000"/>
      <name val="Verdana"/>
      <family val="2"/>
      <scheme val="minor"/>
    </font>
    <font>
      <b/>
      <sz val="9"/>
      <name val="Verdana"/>
      <family val="2"/>
      <scheme val="minor"/>
    </font>
    <font>
      <sz val="12"/>
      <name val="Verdana"/>
      <family val="2"/>
      <scheme val="minor"/>
    </font>
    <font>
      <b/>
      <sz val="11"/>
      <name val="Verdana"/>
      <family val="2"/>
      <scheme val="minor"/>
    </font>
    <font>
      <sz val="10"/>
      <color rgb="FFFF0000"/>
      <name val="Verdana"/>
      <family val="2"/>
      <scheme val="minor"/>
    </font>
    <font>
      <sz val="11"/>
      <color indexed="18"/>
      <name val="Verdana"/>
      <family val="2"/>
      <scheme val="minor"/>
    </font>
    <font>
      <b/>
      <sz val="11"/>
      <color rgb="FFFF0000"/>
      <name val="Verdana"/>
      <family val="2"/>
      <scheme val="minor"/>
    </font>
    <font>
      <b/>
      <sz val="9"/>
      <color rgb="FFFF0000"/>
      <name val="Verdana"/>
      <family val="2"/>
      <scheme val="minor"/>
    </font>
    <font>
      <sz val="9"/>
      <name val="Verdana"/>
      <family val="2"/>
      <scheme val="minor"/>
    </font>
    <font>
      <b/>
      <i/>
      <sz val="10"/>
      <name val="Verdana"/>
      <family val="2"/>
      <scheme val="minor"/>
    </font>
    <font>
      <i/>
      <sz val="10"/>
      <name val="Verdana"/>
      <family val="2"/>
      <scheme val="minor"/>
    </font>
    <font>
      <sz val="7"/>
      <color theme="0" tint="-0.499984740745262"/>
      <name val="Verdana"/>
      <family val="2"/>
      <scheme val="major"/>
    </font>
    <font>
      <b/>
      <sz val="11"/>
      <color theme="4"/>
      <name val="Verdana"/>
      <family val="2"/>
    </font>
    <font>
      <sz val="11"/>
      <color theme="0"/>
      <name val="Verdana"/>
      <family val="2"/>
    </font>
    <font>
      <b/>
      <sz val="10"/>
      <color theme="0"/>
      <name val="Verdana"/>
      <family val="2"/>
    </font>
    <font>
      <sz val="10"/>
      <color theme="1"/>
      <name val="Verdana"/>
      <family val="2"/>
    </font>
    <font>
      <sz val="10"/>
      <color rgb="FFFF0000"/>
      <name val="Verdana"/>
      <family val="2"/>
    </font>
    <font>
      <b/>
      <sz val="10"/>
      <color theme="3" tint="0.39997558519241921"/>
      <name val="Verdana"/>
      <family val="2"/>
      <scheme val="minor"/>
    </font>
    <font>
      <sz val="10"/>
      <color theme="3" tint="0.39997558519241921"/>
      <name val="Arial"/>
      <family val="2"/>
    </font>
    <font>
      <b/>
      <sz val="12"/>
      <color theme="0"/>
      <name val="Verdana"/>
      <family val="2"/>
    </font>
    <font>
      <b/>
      <sz val="11"/>
      <color theme="0"/>
      <name val="Verdana"/>
      <family val="2"/>
    </font>
    <font>
      <sz val="10"/>
      <color theme="3"/>
      <name val="Verdana"/>
      <family val="2"/>
      <scheme val="minor"/>
    </font>
    <font>
      <b/>
      <vertAlign val="superscript"/>
      <sz val="9"/>
      <color rgb="FFFF0000"/>
      <name val="Verdana"/>
      <family val="2"/>
    </font>
    <font>
      <b/>
      <sz val="11"/>
      <color rgb="FFFF0000"/>
      <name val="Verdana"/>
      <family val="2"/>
    </font>
    <font>
      <sz val="10"/>
      <color rgb="FFFF0000"/>
      <name val="Arial"/>
      <family val="2"/>
    </font>
    <font>
      <b/>
      <sz val="10"/>
      <color theme="1"/>
      <name val="Verdana"/>
      <family val="2"/>
    </font>
    <font>
      <b/>
      <sz val="18"/>
      <color rgb="FFFFFFFF"/>
      <name val="Calibri"/>
      <family val="2"/>
    </font>
    <font>
      <sz val="8"/>
      <name val="Arial"/>
      <family val="2"/>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s>
  <borders count="29">
    <border>
      <left/>
      <right/>
      <top/>
      <bottom/>
      <diagonal/>
    </border>
    <border>
      <left style="thin">
        <color indexed="64"/>
      </left>
      <right style="thin">
        <color indexed="64"/>
      </right>
      <top style="medium">
        <color indexed="18"/>
      </top>
      <bottom style="thin">
        <color indexed="18"/>
      </bottom>
      <diagonal/>
    </border>
    <border>
      <left style="thin">
        <color indexed="64"/>
      </left>
      <right style="thin">
        <color indexed="64"/>
      </right>
      <top style="thin">
        <color indexed="18"/>
      </top>
      <bottom style="thin">
        <color indexed="18"/>
      </bottom>
      <diagonal/>
    </border>
    <border>
      <left style="thin">
        <color indexed="64"/>
      </left>
      <right style="thin">
        <color indexed="64"/>
      </right>
      <top style="thin">
        <color indexed="18"/>
      </top>
      <bottom style="medium">
        <color indexed="18"/>
      </bottom>
      <diagonal/>
    </border>
    <border>
      <left style="thin">
        <color indexed="64"/>
      </left>
      <right style="thin">
        <color indexed="64"/>
      </right>
      <top/>
      <bottom style="medium">
        <color indexed="18"/>
      </bottom>
      <diagonal/>
    </border>
    <border>
      <left style="thin">
        <color indexed="64"/>
      </left>
      <right style="thin">
        <color indexed="64"/>
      </right>
      <top style="medium">
        <color indexed="18"/>
      </top>
      <bottom style="medium">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64"/>
      </right>
      <top style="medium">
        <color indexed="18"/>
      </top>
      <bottom style="medium">
        <color theme="3" tint="-0.499984740745262"/>
      </bottom>
      <diagonal/>
    </border>
    <border>
      <left style="thin">
        <color indexed="64"/>
      </left>
      <right style="thin">
        <color rgb="FF002060"/>
      </right>
      <top style="thin">
        <color indexed="64"/>
      </top>
      <bottom style="medium">
        <color indexed="18"/>
      </bottom>
      <diagonal/>
    </border>
    <border>
      <left style="thin">
        <color rgb="FF002060"/>
      </left>
      <right style="thin">
        <color rgb="FF002060"/>
      </right>
      <top style="medium">
        <color indexed="18"/>
      </top>
      <bottom style="medium">
        <color indexed="18"/>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style="medium">
        <color theme="4" tint="0.79998168889431442"/>
      </top>
      <bottom style="medium">
        <color theme="4" tint="0.79998168889431442"/>
      </bottom>
      <diagonal/>
    </border>
    <border>
      <left/>
      <right/>
      <top/>
      <bottom style="medium">
        <color theme="4"/>
      </bottom>
      <diagonal/>
    </border>
    <border>
      <left/>
      <right/>
      <top/>
      <bottom style="medium">
        <color theme="4" tint="0.79998168889431442"/>
      </bottom>
      <diagonal/>
    </border>
    <border>
      <left/>
      <right/>
      <top/>
      <bottom style="thin">
        <color theme="0"/>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bottom style="thick">
        <color theme="4"/>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style="thick">
        <color theme="4"/>
      </left>
      <right style="medium">
        <color theme="0"/>
      </right>
      <top/>
      <bottom style="thick">
        <color theme="4"/>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s>
  <cellStyleXfs count="189">
    <xf numFmtId="0" fontId="0"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0" fillId="0" borderId="0"/>
    <xf numFmtId="0" fontId="6" fillId="0" borderId="0"/>
    <xf numFmtId="0" fontId="9" fillId="0" borderId="0"/>
    <xf numFmtId="0" fontId="5" fillId="0" borderId="0"/>
    <xf numFmtId="0" fontId="5" fillId="0" borderId="0"/>
    <xf numFmtId="0" fontId="5" fillId="0" borderId="0"/>
    <xf numFmtId="0" fontId="30" fillId="0" borderId="0"/>
    <xf numFmtId="0" fontId="5" fillId="0" borderId="0"/>
    <xf numFmtId="0" fontId="21" fillId="0" borderId="0"/>
    <xf numFmtId="0" fontId="5" fillId="0" borderId="0"/>
    <xf numFmtId="0" fontId="5" fillId="0" borderId="0"/>
    <xf numFmtId="0" fontId="5" fillId="0" borderId="0"/>
    <xf numFmtId="0" fontId="5" fillId="0" borderId="0"/>
    <xf numFmtId="0" fontId="5" fillId="0" borderId="0"/>
    <xf numFmtId="0" fontId="30" fillId="0" borderId="0"/>
    <xf numFmtId="0" fontId="5" fillId="0" borderId="0"/>
    <xf numFmtId="0" fontId="5" fillId="0" borderId="0"/>
    <xf numFmtId="0" fontId="5" fillId="0" borderId="0"/>
    <xf numFmtId="0" fontId="5" fillId="0" borderId="0"/>
    <xf numFmtId="0" fontId="6" fillId="0" borderId="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26" fillId="0" borderId="0" applyFont="0" applyFill="0" applyBorder="0" applyAlignment="0" applyProtection="0"/>
    <xf numFmtId="9" fontId="5" fillId="0" borderId="0" applyFont="0" applyFill="0" applyBorder="0" applyAlignment="0" applyProtection="0"/>
    <xf numFmtId="0" fontId="2" fillId="0" borderId="0"/>
    <xf numFmtId="0" fontId="3" fillId="0" borderId="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4">
    <xf numFmtId="0" fontId="0" fillId="0" borderId="0" xfId="0"/>
    <xf numFmtId="0" fontId="43" fillId="0" borderId="0" xfId="0" applyFont="1" applyFill="1"/>
    <xf numFmtId="0" fontId="13" fillId="0" borderId="0" xfId="1" applyFont="1" applyFill="1" applyBorder="1" applyAlignment="1" applyProtection="1"/>
    <xf numFmtId="0" fontId="13" fillId="0" borderId="0" xfId="1" applyFont="1" applyFill="1" applyAlignment="1" applyProtection="1">
      <alignment horizontal="left"/>
    </xf>
    <xf numFmtId="0" fontId="14" fillId="0" borderId="0" xfId="0" applyFont="1" applyFill="1" applyBorder="1"/>
    <xf numFmtId="0" fontId="15" fillId="0" borderId="0" xfId="0" applyFont="1" applyFill="1" applyBorder="1"/>
    <xf numFmtId="0" fontId="10" fillId="0" borderId="0" xfId="1" applyFont="1" applyFill="1" applyBorder="1" applyAlignment="1" applyProtection="1"/>
    <xf numFmtId="0" fontId="13" fillId="0" borderId="0" xfId="1" applyFont="1" applyFill="1" applyBorder="1" applyAlignment="1" applyProtection="1">
      <alignment horizontal="center"/>
    </xf>
    <xf numFmtId="0" fontId="12" fillId="0" borderId="0" xfId="6" applyFont="1" applyFill="1" applyBorder="1" applyAlignment="1">
      <alignment horizontal="center"/>
    </xf>
    <xf numFmtId="0" fontId="12" fillId="0" borderId="0" xfId="6" applyFont="1" applyFill="1" applyAlignment="1">
      <alignment horizontal="center"/>
    </xf>
    <xf numFmtId="0" fontId="49" fillId="0" borderId="0" xfId="6" applyFont="1" applyFill="1" applyBorder="1" applyAlignment="1">
      <alignment horizontal="center"/>
    </xf>
    <xf numFmtId="0" fontId="32" fillId="0" borderId="0" xfId="0" applyFont="1" applyFill="1"/>
    <xf numFmtId="0" fontId="33" fillId="0" borderId="0" xfId="0" applyFont="1" applyFill="1"/>
    <xf numFmtId="0" fontId="34" fillId="0" borderId="0" xfId="0" applyFont="1" applyFill="1"/>
    <xf numFmtId="164" fontId="34" fillId="0" borderId="0" xfId="0" applyNumberFormat="1" applyFont="1" applyFill="1"/>
    <xf numFmtId="9" fontId="34" fillId="0" borderId="0" xfId="23" applyFont="1" applyFill="1"/>
    <xf numFmtId="0" fontId="39" fillId="0" borderId="0" xfId="0" applyFont="1" applyFill="1" applyBorder="1"/>
    <xf numFmtId="3" fontId="31" fillId="0" borderId="0" xfId="0" applyNumberFormat="1" applyFont="1" applyFill="1" applyBorder="1"/>
    <xf numFmtId="164" fontId="31" fillId="0" borderId="0" xfId="0" applyNumberFormat="1" applyFont="1" applyFill="1" applyBorder="1"/>
    <xf numFmtId="0" fontId="32" fillId="0" borderId="0" xfId="0" applyFont="1" applyFill="1" applyBorder="1"/>
    <xf numFmtId="0" fontId="34" fillId="0" borderId="0" xfId="0" applyFont="1" applyFill="1" applyBorder="1"/>
    <xf numFmtId="3" fontId="34" fillId="0" borderId="0" xfId="0" applyNumberFormat="1" applyFont="1" applyFill="1" applyBorder="1"/>
    <xf numFmtId="164" fontId="34" fillId="0" borderId="0" xfId="0" applyNumberFormat="1" applyFont="1" applyFill="1" applyBorder="1"/>
    <xf numFmtId="3" fontId="37" fillId="0" borderId="0" xfId="0" applyNumberFormat="1" applyFont="1" applyFill="1" applyBorder="1"/>
    <xf numFmtId="0" fontId="37" fillId="0" borderId="0" xfId="0" applyFont="1" applyFill="1" applyBorder="1"/>
    <xf numFmtId="3" fontId="34" fillId="0" borderId="0" xfId="0" applyNumberFormat="1" applyFont="1" applyFill="1"/>
    <xf numFmtId="0" fontId="36" fillId="0" borderId="0" xfId="0" applyFont="1" applyFill="1" applyBorder="1"/>
    <xf numFmtId="164" fontId="31" fillId="0" borderId="0" xfId="23" applyNumberFormat="1" applyFont="1" applyFill="1" applyBorder="1"/>
    <xf numFmtId="164" fontId="34" fillId="0" borderId="0" xfId="23" applyNumberFormat="1" applyFont="1" applyFill="1" applyBorder="1"/>
    <xf numFmtId="0" fontId="38" fillId="0" borderId="0" xfId="0" applyFont="1" applyFill="1" applyAlignment="1">
      <alignment vertical="center"/>
    </xf>
    <xf numFmtId="0" fontId="47" fillId="0" borderId="0" xfId="0" applyFont="1" applyFill="1" applyBorder="1"/>
    <xf numFmtId="3" fontId="48" fillId="0" borderId="0" xfId="0" applyNumberFormat="1" applyFont="1" applyFill="1" applyBorder="1"/>
    <xf numFmtId="0" fontId="48" fillId="0" borderId="0" xfId="0" applyFont="1" applyFill="1"/>
    <xf numFmtId="0" fontId="0" fillId="0" borderId="0" xfId="0" applyFill="1" applyAlignment="1"/>
    <xf numFmtId="0" fontId="14" fillId="0" borderId="0" xfId="0" applyFont="1" applyFill="1" applyBorder="1" applyAlignment="1">
      <alignment horizontal="left"/>
    </xf>
    <xf numFmtId="0" fontId="50" fillId="4" borderId="12" xfId="0" applyFont="1" applyFill="1" applyBorder="1" applyAlignment="1">
      <alignment horizontal="left" vertical="center" wrapText="1"/>
    </xf>
    <xf numFmtId="0" fontId="50" fillId="4" borderId="11" xfId="0" applyFont="1" applyFill="1" applyBorder="1" applyAlignment="1">
      <alignment horizontal="left" vertical="center"/>
    </xf>
    <xf numFmtId="0" fontId="50" fillId="4" borderId="10" xfId="0" applyFont="1" applyFill="1" applyBorder="1" applyAlignment="1" applyProtection="1">
      <alignment horizontal="left" vertical="center" wrapText="1"/>
      <protection locked="0"/>
    </xf>
    <xf numFmtId="0" fontId="50" fillId="4" borderId="14" xfId="0" applyFont="1" applyFill="1" applyBorder="1" applyAlignment="1">
      <alignment horizontal="left" vertical="center" wrapText="1"/>
    </xf>
    <xf numFmtId="164" fontId="53" fillId="0" borderId="13" xfId="0" applyNumberFormat="1" applyFont="1" applyBorder="1" applyAlignment="1">
      <alignment vertical="center"/>
    </xf>
    <xf numFmtId="164" fontId="53" fillId="0" borderId="14" xfId="0" applyNumberFormat="1" applyFont="1" applyBorder="1" applyAlignment="1">
      <alignment vertical="center"/>
    </xf>
    <xf numFmtId="0" fontId="50" fillId="4" borderId="0" xfId="0" applyFont="1" applyFill="1" applyBorder="1" applyAlignment="1">
      <alignment horizontal="left" vertical="center" wrapText="1"/>
    </xf>
    <xf numFmtId="164" fontId="53" fillId="0" borderId="15" xfId="0" applyNumberFormat="1" applyFont="1" applyBorder="1" applyAlignment="1">
      <alignment vertical="center"/>
    </xf>
    <xf numFmtId="0" fontId="51" fillId="3" borderId="16" xfId="0" applyFont="1" applyFill="1" applyBorder="1"/>
    <xf numFmtId="0" fontId="52" fillId="3" borderId="16" xfId="0" applyFont="1" applyFill="1" applyBorder="1" applyAlignment="1">
      <alignment horizontal="center" vertical="center"/>
    </xf>
    <xf numFmtId="0" fontId="52" fillId="3" borderId="16" xfId="0" applyFont="1" applyFill="1" applyBorder="1" applyAlignment="1">
      <alignment horizontal="center" vertical="center" wrapText="1"/>
    </xf>
    <xf numFmtId="3" fontId="53" fillId="0" borderId="15" xfId="0" applyNumberFormat="1" applyFont="1" applyBorder="1" applyAlignment="1">
      <alignment vertical="center"/>
    </xf>
    <xf numFmtId="3" fontId="53" fillId="0" borderId="13" xfId="0" applyNumberFormat="1" applyFont="1" applyBorder="1" applyAlignment="1">
      <alignment vertical="center"/>
    </xf>
    <xf numFmtId="3" fontId="53" fillId="2" borderId="13" xfId="0" applyNumberFormat="1" applyFont="1" applyFill="1" applyBorder="1" applyAlignment="1">
      <alignment vertical="center"/>
    </xf>
    <xf numFmtId="3" fontId="53" fillId="0" borderId="14" xfId="0" applyNumberFormat="1" applyFont="1" applyBorder="1" applyAlignment="1">
      <alignment vertical="center"/>
    </xf>
    <xf numFmtId="0" fontId="34" fillId="0" borderId="0" xfId="0" applyFont="1" applyFill="1" applyAlignment="1"/>
    <xf numFmtId="164" fontId="54" fillId="0" borderId="13" xfId="0" applyNumberFormat="1" applyFont="1" applyBorder="1" applyAlignment="1">
      <alignment vertical="center"/>
    </xf>
    <xf numFmtId="164" fontId="54" fillId="0" borderId="14" xfId="0" applyNumberFormat="1" applyFont="1" applyBorder="1" applyAlignment="1">
      <alignment vertical="center"/>
    </xf>
    <xf numFmtId="0" fontId="31" fillId="0" borderId="0" xfId="0" applyFont="1" applyFill="1"/>
    <xf numFmtId="0" fontId="53" fillId="0" borderId="18" xfId="0" applyNumberFormat="1" applyFont="1" applyBorder="1" applyAlignment="1">
      <alignment vertical="center" wrapText="1"/>
    </xf>
    <xf numFmtId="0" fontId="53" fillId="0" borderId="20" xfId="0" applyNumberFormat="1" applyFont="1" applyBorder="1" applyAlignment="1">
      <alignment vertical="center" wrapText="1"/>
    </xf>
    <xf numFmtId="0" fontId="53" fillId="0" borderId="21" xfId="0" applyNumberFormat="1" applyFont="1" applyBorder="1" applyAlignment="1">
      <alignment vertical="center" wrapText="1"/>
    </xf>
    <xf numFmtId="0" fontId="53" fillId="0" borderId="23" xfId="0" applyNumberFormat="1" applyFont="1" applyBorder="1" applyAlignment="1">
      <alignment vertical="center" wrapText="1"/>
    </xf>
    <xf numFmtId="0" fontId="57" fillId="5" borderId="17" xfId="0" applyFont="1" applyFill="1" applyBorder="1" applyAlignment="1" applyProtection="1">
      <alignment vertical="center" wrapText="1"/>
      <protection locked="0"/>
    </xf>
    <xf numFmtId="0" fontId="57" fillId="5" borderId="19" xfId="0" applyFont="1" applyFill="1" applyBorder="1" applyAlignment="1" applyProtection="1">
      <alignment vertical="center" wrapText="1"/>
      <protection locked="0"/>
    </xf>
    <xf numFmtId="0" fontId="57" fillId="5" borderId="22" xfId="0" applyFont="1" applyFill="1" applyBorder="1" applyAlignment="1" applyProtection="1">
      <alignment vertical="center" wrapText="1"/>
      <protection locked="0"/>
    </xf>
    <xf numFmtId="0" fontId="57" fillId="5" borderId="24" xfId="0" applyFont="1" applyFill="1" applyBorder="1" applyAlignment="1" applyProtection="1">
      <alignment vertical="center" wrapText="1"/>
      <protection locked="0"/>
    </xf>
    <xf numFmtId="0" fontId="57" fillId="5" borderId="17" xfId="0" applyFont="1" applyFill="1" applyBorder="1" applyAlignment="1" applyProtection="1">
      <alignment horizontal="left" vertical="center" wrapText="1"/>
      <protection locked="0"/>
    </xf>
    <xf numFmtId="0" fontId="40" fillId="0" borderId="0" xfId="0" applyFont="1" applyFill="1"/>
    <xf numFmtId="0" fontId="37" fillId="0" borderId="0" xfId="0" applyFont="1" applyFill="1"/>
    <xf numFmtId="0" fontId="32" fillId="0" borderId="0" xfId="0" applyFont="1" applyFill="1" applyAlignment="1">
      <alignment horizontal="left"/>
    </xf>
    <xf numFmtId="0" fontId="50" fillId="0" borderId="25" xfId="0" applyFont="1" applyFill="1" applyBorder="1" applyAlignment="1" applyProtection="1">
      <alignment horizontal="left" vertical="center" wrapText="1"/>
      <protection locked="0"/>
    </xf>
    <xf numFmtId="3" fontId="54" fillId="0" borderId="15" xfId="0" applyNumberFormat="1" applyFont="1" applyBorder="1" applyAlignment="1">
      <alignment vertical="center"/>
    </xf>
    <xf numFmtId="0" fontId="58" fillId="5" borderId="26" xfId="0" applyFont="1" applyFill="1" applyBorder="1" applyAlignment="1" applyProtection="1">
      <alignment horizontal="left" vertical="center" wrapText="1"/>
      <protection locked="0"/>
    </xf>
    <xf numFmtId="3" fontId="58" fillId="5" borderId="26" xfId="0" applyNumberFormat="1" applyFont="1" applyFill="1" applyBorder="1" applyAlignment="1" applyProtection="1">
      <alignment vertical="center"/>
      <protection locked="0"/>
    </xf>
    <xf numFmtId="0" fontId="32" fillId="0" borderId="0" xfId="0" applyFont="1" applyFill="1" applyAlignment="1">
      <alignment vertical="center" wrapText="1"/>
    </xf>
    <xf numFmtId="0" fontId="34" fillId="0" borderId="0" xfId="0" applyFont="1" applyFill="1" applyAlignment="1">
      <alignment wrapText="1"/>
    </xf>
    <xf numFmtId="0" fontId="52" fillId="3" borderId="27" xfId="0" applyFont="1" applyFill="1" applyBorder="1" applyAlignment="1">
      <alignment horizontal="center" vertical="center"/>
    </xf>
    <xf numFmtId="0" fontId="52" fillId="3" borderId="27" xfId="0" applyFont="1" applyFill="1" applyBorder="1" applyAlignment="1">
      <alignment horizontal="center" vertical="center" wrapText="1"/>
    </xf>
    <xf numFmtId="164" fontId="58" fillId="5" borderId="28" xfId="0" applyNumberFormat="1" applyFont="1" applyFill="1" applyBorder="1" applyAlignment="1" applyProtection="1">
      <alignment vertical="center"/>
      <protection locked="0"/>
    </xf>
    <xf numFmtId="0" fontId="0" fillId="0" borderId="0" xfId="0" applyFill="1" applyAlignment="1">
      <alignment vertical="center"/>
    </xf>
    <xf numFmtId="164" fontId="58" fillId="5" borderId="26" xfId="0" applyNumberFormat="1" applyFont="1" applyFill="1" applyBorder="1" applyAlignment="1" applyProtection="1">
      <alignment horizontal="right" vertical="center" wrapText="1"/>
      <protection locked="0"/>
    </xf>
    <xf numFmtId="164" fontId="58" fillId="5" borderId="28" xfId="0" applyNumberFormat="1" applyFont="1" applyFill="1" applyBorder="1" applyAlignment="1" applyProtection="1">
      <alignment horizontal="right" vertical="center" wrapText="1"/>
      <protection locked="0"/>
    </xf>
    <xf numFmtId="0" fontId="59" fillId="0" borderId="0" xfId="0" applyFont="1" applyFill="1"/>
    <xf numFmtId="0" fontId="34" fillId="0" borderId="0" xfId="0" applyFont="1" applyFill="1" applyAlignment="1">
      <alignment vertical="center"/>
    </xf>
    <xf numFmtId="0" fontId="42" fillId="0" borderId="0" xfId="0" applyFont="1" applyFill="1"/>
    <xf numFmtId="0" fontId="0" fillId="0" borderId="0" xfId="0" applyFill="1" applyAlignment="1"/>
    <xf numFmtId="164" fontId="31" fillId="0" borderId="1" xfId="0" applyNumberFormat="1" applyFont="1" applyFill="1" applyBorder="1"/>
    <xf numFmtId="164" fontId="31" fillId="0" borderId="2" xfId="0" applyNumberFormat="1" applyFont="1" applyFill="1" applyBorder="1"/>
    <xf numFmtId="164" fontId="31" fillId="0" borderId="3" xfId="0" applyNumberFormat="1" applyFont="1" applyFill="1" applyBorder="1"/>
    <xf numFmtId="164" fontId="41" fillId="0" borderId="4" xfId="0" applyNumberFormat="1" applyFont="1" applyFill="1" applyBorder="1"/>
    <xf numFmtId="0" fontId="0" fillId="0" borderId="0" xfId="0" applyFill="1" applyAlignment="1"/>
    <xf numFmtId="0" fontId="32" fillId="0" borderId="0" xfId="0" applyFont="1" applyFill="1" applyAlignment="1">
      <alignment wrapText="1"/>
    </xf>
    <xf numFmtId="0" fontId="0" fillId="0" borderId="0" xfId="0" applyFill="1" applyAlignment="1"/>
    <xf numFmtId="0" fontId="32" fillId="0" borderId="0" xfId="0" applyFont="1" applyFill="1" applyAlignment="1"/>
    <xf numFmtId="3" fontId="33" fillId="0" borderId="0" xfId="0" applyNumberFormat="1" applyFont="1" applyFill="1" applyBorder="1"/>
    <xf numFmtId="0" fontId="35" fillId="0" borderId="0" xfId="0" applyFont="1" applyFill="1"/>
    <xf numFmtId="0" fontId="34" fillId="0" borderId="0" xfId="22" applyFont="1" applyFill="1" applyAlignment="1">
      <alignment horizontal="left" wrapText="1"/>
    </xf>
    <xf numFmtId="0" fontId="45" fillId="0" borderId="0" xfId="0" applyFont="1" applyFill="1" applyAlignment="1">
      <alignment vertical="center"/>
    </xf>
    <xf numFmtId="0" fontId="46" fillId="0" borderId="0" xfId="0" applyFont="1" applyFill="1"/>
    <xf numFmtId="0" fontId="46" fillId="0" borderId="0" xfId="6" applyFont="1" applyFill="1"/>
    <xf numFmtId="0" fontId="45" fillId="0" borderId="0" xfId="6" applyFont="1" applyFill="1" applyAlignment="1">
      <alignment vertical="center"/>
    </xf>
    <xf numFmtId="164" fontId="44" fillId="0" borderId="2" xfId="0" applyNumberFormat="1" applyFont="1" applyFill="1" applyBorder="1"/>
    <xf numFmtId="164" fontId="31" fillId="0" borderId="6" xfId="0" applyNumberFormat="1" applyFont="1" applyFill="1" applyBorder="1"/>
    <xf numFmtId="164" fontId="44" fillId="0" borderId="4" xfId="0" applyNumberFormat="1" applyFont="1" applyFill="1" applyBorder="1"/>
    <xf numFmtId="164" fontId="44" fillId="0" borderId="5" xfId="0" applyNumberFormat="1" applyFont="1" applyFill="1" applyBorder="1"/>
    <xf numFmtId="164" fontId="44" fillId="0" borderId="7" xfId="0" applyNumberFormat="1" applyFont="1" applyFill="1" applyBorder="1"/>
    <xf numFmtId="164" fontId="44" fillId="0" borderId="8" xfId="0" applyNumberFormat="1" applyFont="1" applyFill="1" applyBorder="1"/>
    <xf numFmtId="164" fontId="44" fillId="0" borderId="9" xfId="0" applyNumberFormat="1" applyFont="1" applyFill="1" applyBorder="1"/>
    <xf numFmtId="0" fontId="32" fillId="0" borderId="0" xfId="0" applyFont="1" applyFill="1" applyBorder="1" applyAlignment="1">
      <alignment wrapText="1"/>
    </xf>
    <xf numFmtId="164" fontId="54" fillId="0" borderId="15" xfId="0" applyNumberFormat="1" applyFont="1" applyBorder="1" applyAlignment="1">
      <alignment vertical="center"/>
    </xf>
    <xf numFmtId="164" fontId="61" fillId="5" borderId="26" xfId="0" applyNumberFormat="1" applyFont="1" applyFill="1" applyBorder="1" applyAlignment="1" applyProtection="1">
      <alignment horizontal="right" vertical="center" wrapText="1"/>
      <protection locked="0"/>
    </xf>
    <xf numFmtId="0" fontId="4" fillId="0" borderId="0" xfId="1" applyFill="1" applyAlignment="1" applyProtection="1"/>
    <xf numFmtId="0" fontId="62" fillId="0" borderId="0" xfId="0" applyFont="1" applyFill="1" applyAlignment="1"/>
    <xf numFmtId="3" fontId="53" fillId="0" borderId="15" xfId="0" applyNumberFormat="1" applyFont="1" applyBorder="1" applyAlignment="1">
      <alignment horizontal="right" vertical="center"/>
    </xf>
    <xf numFmtId="0" fontId="0" fillId="0" borderId="0" xfId="0" applyFill="1"/>
    <xf numFmtId="3" fontId="0" fillId="0" borderId="0" xfId="0" applyNumberFormat="1" applyFill="1"/>
    <xf numFmtId="3" fontId="53" fillId="0" borderId="15" xfId="0" applyNumberFormat="1" applyFont="1" applyBorder="1" applyAlignment="1">
      <alignment vertical="center" wrapText="1"/>
    </xf>
    <xf numFmtId="3" fontId="58" fillId="5" borderId="26" xfId="0" applyNumberFormat="1" applyFont="1" applyFill="1" applyBorder="1" applyAlignment="1" applyProtection="1">
      <alignment vertical="center" wrapText="1"/>
      <protection locked="0"/>
    </xf>
    <xf numFmtId="0" fontId="57" fillId="3" borderId="16" xfId="0" applyFont="1" applyFill="1" applyBorder="1" applyAlignment="1">
      <alignment horizontal="center" vertical="center" wrapText="1"/>
    </xf>
    <xf numFmtId="0" fontId="49" fillId="0" borderId="0" xfId="6" applyFont="1" applyFill="1" applyBorder="1" applyAlignment="1"/>
    <xf numFmtId="3" fontId="58" fillId="5" borderId="28" xfId="0" applyNumberFormat="1" applyFont="1" applyFill="1" applyBorder="1" applyAlignment="1" applyProtection="1">
      <alignment vertical="center" wrapText="1"/>
      <protection locked="0"/>
    </xf>
    <xf numFmtId="3" fontId="53" fillId="0" borderId="0" xfId="0" applyNumberFormat="1" applyFont="1" applyFill="1" applyBorder="1" applyAlignment="1">
      <alignment vertical="center" wrapText="1"/>
    </xf>
    <xf numFmtId="164" fontId="53" fillId="0" borderId="0" xfId="0" applyNumberFormat="1" applyFont="1" applyFill="1" applyBorder="1" applyAlignment="1">
      <alignment vertical="center"/>
    </xf>
    <xf numFmtId="3" fontId="53" fillId="0" borderId="0" xfId="0" applyNumberFormat="1" applyFont="1" applyFill="1" applyBorder="1" applyAlignment="1">
      <alignment vertical="center"/>
    </xf>
    <xf numFmtId="3" fontId="2" fillId="0" borderId="0" xfId="94" applyNumberFormat="1"/>
    <xf numFmtId="0" fontId="34" fillId="0" borderId="16" xfId="0" applyFont="1" applyFill="1" applyBorder="1"/>
    <xf numFmtId="3" fontId="53" fillId="0" borderId="0" xfId="0" applyNumberFormat="1" applyFont="1" applyBorder="1" applyAlignment="1">
      <alignment vertical="center"/>
    </xf>
    <xf numFmtId="10" fontId="0" fillId="0" borderId="0" xfId="0" applyNumberFormat="1" applyFill="1"/>
    <xf numFmtId="0" fontId="50" fillId="0" borderId="0" xfId="1" applyFont="1" applyAlignment="1" applyProtection="1">
      <alignment horizontal="left" vertical="center"/>
    </xf>
    <xf numFmtId="0" fontId="32" fillId="0" borderId="0" xfId="0" applyFont="1" applyFill="1" applyAlignment="1">
      <alignment horizontal="left" vertical="center" wrapText="1"/>
    </xf>
    <xf numFmtId="0" fontId="0" fillId="0" borderId="0" xfId="0" applyFill="1" applyAlignment="1"/>
    <xf numFmtId="166" fontId="53" fillId="0" borderId="15" xfId="0" applyNumberFormat="1" applyFont="1" applyBorder="1" applyAlignment="1">
      <alignment vertical="center"/>
    </xf>
    <xf numFmtId="165" fontId="58" fillId="5" borderId="26" xfId="0" applyNumberFormat="1" applyFont="1" applyFill="1" applyBorder="1" applyAlignment="1" applyProtection="1">
      <alignment horizontal="right" vertical="center" wrapText="1"/>
      <protection locked="0"/>
    </xf>
    <xf numFmtId="0" fontId="64" fillId="0" borderId="0" xfId="0" applyFont="1"/>
    <xf numFmtId="164" fontId="53" fillId="0" borderId="0" xfId="0" applyNumberFormat="1" applyFont="1" applyBorder="1" applyAlignment="1">
      <alignment vertical="center"/>
    </xf>
    <xf numFmtId="3" fontId="53" fillId="0" borderId="15" xfId="0" applyNumberFormat="1" applyFont="1" applyFill="1" applyBorder="1" applyAlignment="1">
      <alignment vertical="center" wrapText="1"/>
    </xf>
    <xf numFmtId="0" fontId="34" fillId="0" borderId="0" xfId="0" applyFont="1"/>
    <xf numFmtId="0" fontId="0" fillId="0" borderId="0" xfId="0" applyFill="1" applyAlignment="1"/>
    <xf numFmtId="0" fontId="12" fillId="0" borderId="0" xfId="10" applyFont="1" applyFill="1" applyBorder="1" applyAlignment="1"/>
    <xf numFmtId="0" fontId="11" fillId="0" borderId="0" xfId="10" applyFont="1" applyFill="1" applyBorder="1" applyAlignment="1"/>
    <xf numFmtId="0" fontId="12" fillId="0" borderId="0" xfId="6" applyFont="1" applyFill="1" applyBorder="1" applyAlignment="1">
      <alignment horizontal="center"/>
    </xf>
    <xf numFmtId="0" fontId="12" fillId="0" borderId="0" xfId="6" applyFont="1" applyFill="1" applyAlignment="1">
      <alignment horizontal="center"/>
    </xf>
    <xf numFmtId="0" fontId="50" fillId="0" borderId="0" xfId="1" applyFont="1" applyAlignment="1" applyProtection="1">
      <alignment horizontal="left" vertical="center"/>
    </xf>
    <xf numFmtId="0" fontId="55" fillId="0" borderId="0" xfId="6" applyFont="1" applyFill="1" applyAlignment="1">
      <alignment vertical="center" wrapText="1"/>
    </xf>
    <xf numFmtId="0" fontId="56" fillId="0" borderId="0" xfId="0" applyFont="1" applyFill="1" applyAlignment="1"/>
    <xf numFmtId="0" fontId="32" fillId="0" borderId="0" xfId="0" applyFont="1" applyFill="1" applyAlignment="1">
      <alignment horizontal="left" vertical="center" wrapText="1"/>
    </xf>
    <xf numFmtId="0" fontId="0" fillId="0" borderId="0" xfId="0" applyFill="1" applyAlignment="1"/>
    <xf numFmtId="0" fontId="32" fillId="0" borderId="0" xfId="0" applyFont="1" applyFill="1" applyAlignment="1">
      <alignment horizontal="left" wrapText="1"/>
    </xf>
  </cellXfs>
  <cellStyles count="189">
    <cellStyle name="Hipervínculo" xfId="1" builtinId="8"/>
    <cellStyle name="Hipervínculo 2" xfId="2" xr:uid="{00000000-0005-0000-0000-000001000000}"/>
    <cellStyle name="Hipervínculo 3" xfId="93" xr:uid="{00000000-0005-0000-0000-000002000000}"/>
    <cellStyle name="Normal" xfId="0" builtinId="0"/>
    <cellStyle name="Normal 10" xfId="181" xr:uid="{00000000-0005-0000-0000-000004000000}"/>
    <cellStyle name="Normal 11" xfId="180" xr:uid="{00000000-0005-0000-0000-000005000000}"/>
    <cellStyle name="Normal 2" xfId="3" xr:uid="{00000000-0005-0000-0000-000006000000}"/>
    <cellStyle name="Normal 2 2" xfId="4" xr:uid="{00000000-0005-0000-0000-000007000000}"/>
    <cellStyle name="Normal 2 3" xfId="94" xr:uid="{00000000-0005-0000-0000-000008000000}"/>
    <cellStyle name="Normal 2 3 2" xfId="186" xr:uid="{00000000-0005-0000-0000-000009000000}"/>
    <cellStyle name="Normal 2 4" xfId="182" xr:uid="{00000000-0005-0000-0000-00000A000000}"/>
    <cellStyle name="Normal 3" xfId="5" xr:uid="{00000000-0005-0000-0000-00000B000000}"/>
    <cellStyle name="Normal 3 2" xfId="6" xr:uid="{00000000-0005-0000-0000-00000C000000}"/>
    <cellStyle name="Normal 3 2 2" xfId="7" xr:uid="{00000000-0005-0000-0000-00000D000000}"/>
    <cellStyle name="Normal 3 2 2 2" xfId="97" xr:uid="{00000000-0005-0000-0000-00000E000000}"/>
    <cellStyle name="Normal 3 2 3" xfId="96" xr:uid="{00000000-0005-0000-0000-00000F000000}"/>
    <cellStyle name="Normal 3 3" xfId="8" xr:uid="{00000000-0005-0000-0000-000010000000}"/>
    <cellStyle name="Normal 3 3 2" xfId="98" xr:uid="{00000000-0005-0000-0000-000011000000}"/>
    <cellStyle name="Normal 3 4" xfId="9" xr:uid="{00000000-0005-0000-0000-000012000000}"/>
    <cellStyle name="Normal 3 4 2" xfId="99" xr:uid="{00000000-0005-0000-0000-000013000000}"/>
    <cellStyle name="Normal 3 4 2 2" xfId="187" xr:uid="{00000000-0005-0000-0000-000014000000}"/>
    <cellStyle name="Normal 3 4 3" xfId="183" xr:uid="{00000000-0005-0000-0000-000015000000}"/>
    <cellStyle name="Normal 3 5" xfId="95" xr:uid="{00000000-0005-0000-0000-000016000000}"/>
    <cellStyle name="Normal 4" xfId="10" xr:uid="{00000000-0005-0000-0000-000017000000}"/>
    <cellStyle name="Normal 4 2" xfId="11" xr:uid="{00000000-0005-0000-0000-000018000000}"/>
    <cellStyle name="Normal 4 2 2" xfId="12" xr:uid="{00000000-0005-0000-0000-000019000000}"/>
    <cellStyle name="Normal 4 2 2 2" xfId="13" xr:uid="{00000000-0005-0000-0000-00001A000000}"/>
    <cellStyle name="Normal 4 2 2 2 2" xfId="103" xr:uid="{00000000-0005-0000-0000-00001B000000}"/>
    <cellStyle name="Normal 4 2 2 3" xfId="102" xr:uid="{00000000-0005-0000-0000-00001C000000}"/>
    <cellStyle name="Normal 4 2 3" xfId="14" xr:uid="{00000000-0005-0000-0000-00001D000000}"/>
    <cellStyle name="Normal 4 2 3 2" xfId="104" xr:uid="{00000000-0005-0000-0000-00001E000000}"/>
    <cellStyle name="Normal 4 2 4" xfId="101" xr:uid="{00000000-0005-0000-0000-00001F000000}"/>
    <cellStyle name="Normal 4 3" xfId="15" xr:uid="{00000000-0005-0000-0000-000020000000}"/>
    <cellStyle name="Normal 4 3 2" xfId="105" xr:uid="{00000000-0005-0000-0000-000021000000}"/>
    <cellStyle name="Normal 4 4" xfId="100" xr:uid="{00000000-0005-0000-0000-000022000000}"/>
    <cellStyle name="Normal 5" xfId="16" xr:uid="{00000000-0005-0000-0000-000023000000}"/>
    <cellStyle name="Normal 5 2" xfId="17" xr:uid="{00000000-0005-0000-0000-000024000000}"/>
    <cellStyle name="Normal 5 2 2" xfId="107" xr:uid="{00000000-0005-0000-0000-000025000000}"/>
    <cellStyle name="Normal 5 2 2 2" xfId="188" xr:uid="{00000000-0005-0000-0000-000026000000}"/>
    <cellStyle name="Normal 5 2 3" xfId="184" xr:uid="{00000000-0005-0000-0000-000027000000}"/>
    <cellStyle name="Normal 5 3" xfId="106" xr:uid="{00000000-0005-0000-0000-000028000000}"/>
    <cellStyle name="Normal 6" xfId="18" xr:uid="{00000000-0005-0000-0000-000029000000}"/>
    <cellStyle name="Normal 6 2" xfId="19" xr:uid="{00000000-0005-0000-0000-00002A000000}"/>
    <cellStyle name="Normal 6 2 2" xfId="109" xr:uid="{00000000-0005-0000-0000-00002B000000}"/>
    <cellStyle name="Normal 6 3" xfId="108" xr:uid="{00000000-0005-0000-0000-00002C000000}"/>
    <cellStyle name="Normal 7" xfId="20" xr:uid="{00000000-0005-0000-0000-00002D000000}"/>
    <cellStyle name="Normal 7 2" xfId="21" xr:uid="{00000000-0005-0000-0000-00002E000000}"/>
    <cellStyle name="Normal 7 2 2" xfId="111" xr:uid="{00000000-0005-0000-0000-00002F000000}"/>
    <cellStyle name="Normal 7 3" xfId="110" xr:uid="{00000000-0005-0000-0000-000030000000}"/>
    <cellStyle name="Normal 8" xfId="92" xr:uid="{00000000-0005-0000-0000-000031000000}"/>
    <cellStyle name="Normal 8 2" xfId="179" xr:uid="{00000000-0005-0000-0000-000032000000}"/>
    <cellStyle name="Normal 9" xfId="91" xr:uid="{00000000-0005-0000-0000-000033000000}"/>
    <cellStyle name="Normal 9 2" xfId="185" xr:uid="{00000000-0005-0000-0000-000034000000}"/>
    <cellStyle name="Normal_Concursos presentados TSJ" xfId="22" xr:uid="{00000000-0005-0000-0000-000035000000}"/>
    <cellStyle name="Porcentaje" xfId="23" builtinId="5"/>
    <cellStyle name="Porcentaje 10" xfId="24" xr:uid="{00000000-0005-0000-0000-000037000000}"/>
    <cellStyle name="Porcentaje 10 2" xfId="25" xr:uid="{00000000-0005-0000-0000-000038000000}"/>
    <cellStyle name="Porcentaje 10 2 2" xfId="113" xr:uid="{00000000-0005-0000-0000-000039000000}"/>
    <cellStyle name="Porcentaje 10 3" xfId="112" xr:uid="{00000000-0005-0000-0000-00003A000000}"/>
    <cellStyle name="Porcentaje 11" xfId="26" xr:uid="{00000000-0005-0000-0000-00003B000000}"/>
    <cellStyle name="Porcentaje 11 2" xfId="27" xr:uid="{00000000-0005-0000-0000-00003C000000}"/>
    <cellStyle name="Porcentaje 11 2 2" xfId="28" xr:uid="{00000000-0005-0000-0000-00003D000000}"/>
    <cellStyle name="Porcentaje 11 2 2 2" xfId="116" xr:uid="{00000000-0005-0000-0000-00003E000000}"/>
    <cellStyle name="Porcentaje 11 2 3" xfId="29" xr:uid="{00000000-0005-0000-0000-00003F000000}"/>
    <cellStyle name="Porcentaje 11 2 3 2" xfId="117" xr:uid="{00000000-0005-0000-0000-000040000000}"/>
    <cellStyle name="Porcentaje 11 2 4" xfId="30" xr:uid="{00000000-0005-0000-0000-000041000000}"/>
    <cellStyle name="Porcentaje 11 2 4 2" xfId="118" xr:uid="{00000000-0005-0000-0000-000042000000}"/>
    <cellStyle name="Porcentaje 11 2 5" xfId="115" xr:uid="{00000000-0005-0000-0000-000043000000}"/>
    <cellStyle name="Porcentaje 11 3" xfId="31" xr:uid="{00000000-0005-0000-0000-000044000000}"/>
    <cellStyle name="Porcentaje 11 3 2" xfId="119" xr:uid="{00000000-0005-0000-0000-000045000000}"/>
    <cellStyle name="Porcentaje 11 4" xfId="32" xr:uid="{00000000-0005-0000-0000-000046000000}"/>
    <cellStyle name="Porcentaje 11 4 2" xfId="120" xr:uid="{00000000-0005-0000-0000-000047000000}"/>
    <cellStyle name="Porcentaje 11 5" xfId="114" xr:uid="{00000000-0005-0000-0000-000048000000}"/>
    <cellStyle name="Porcentaje 12" xfId="33" xr:uid="{00000000-0005-0000-0000-000049000000}"/>
    <cellStyle name="Porcentaje 12 2" xfId="34" xr:uid="{00000000-0005-0000-0000-00004A000000}"/>
    <cellStyle name="Porcentaje 12 2 2" xfId="122" xr:uid="{00000000-0005-0000-0000-00004B000000}"/>
    <cellStyle name="Porcentaje 12 3" xfId="35" xr:uid="{00000000-0005-0000-0000-00004C000000}"/>
    <cellStyle name="Porcentaje 12 3 2" xfId="123" xr:uid="{00000000-0005-0000-0000-00004D000000}"/>
    <cellStyle name="Porcentaje 12 4" xfId="36" xr:uid="{00000000-0005-0000-0000-00004E000000}"/>
    <cellStyle name="Porcentaje 12 4 2" xfId="124" xr:uid="{00000000-0005-0000-0000-00004F000000}"/>
    <cellStyle name="Porcentaje 12 5" xfId="121" xr:uid="{00000000-0005-0000-0000-000050000000}"/>
    <cellStyle name="Porcentaje 13" xfId="37" xr:uid="{00000000-0005-0000-0000-000051000000}"/>
    <cellStyle name="Porcentaje 13 2" xfId="38" xr:uid="{00000000-0005-0000-0000-000052000000}"/>
    <cellStyle name="Porcentaje 13 2 2" xfId="126" xr:uid="{00000000-0005-0000-0000-000053000000}"/>
    <cellStyle name="Porcentaje 13 3" xfId="39" xr:uid="{00000000-0005-0000-0000-000054000000}"/>
    <cellStyle name="Porcentaje 13 3 2" xfId="127" xr:uid="{00000000-0005-0000-0000-000055000000}"/>
    <cellStyle name="Porcentaje 13 4" xfId="125" xr:uid="{00000000-0005-0000-0000-000056000000}"/>
    <cellStyle name="Porcentaje 14" xfId="40" xr:uid="{00000000-0005-0000-0000-000057000000}"/>
    <cellStyle name="Porcentaje 14 2" xfId="41" xr:uid="{00000000-0005-0000-0000-000058000000}"/>
    <cellStyle name="Porcentaje 14 2 2" xfId="129" xr:uid="{00000000-0005-0000-0000-000059000000}"/>
    <cellStyle name="Porcentaje 14 3" xfId="128" xr:uid="{00000000-0005-0000-0000-00005A000000}"/>
    <cellStyle name="Porcentaje 15" xfId="42" xr:uid="{00000000-0005-0000-0000-00005B000000}"/>
    <cellStyle name="Porcentaje 15 2" xfId="130" xr:uid="{00000000-0005-0000-0000-00005C000000}"/>
    <cellStyle name="Porcentaje 2" xfId="43" xr:uid="{00000000-0005-0000-0000-00005D000000}"/>
    <cellStyle name="Porcentaje 2 2" xfId="44" xr:uid="{00000000-0005-0000-0000-00005E000000}"/>
    <cellStyle name="Porcentaje 2 2 2" xfId="45" xr:uid="{00000000-0005-0000-0000-00005F000000}"/>
    <cellStyle name="Porcentaje 2 2 2 2" xfId="133" xr:uid="{00000000-0005-0000-0000-000060000000}"/>
    <cellStyle name="Porcentaje 2 2 3" xfId="132" xr:uid="{00000000-0005-0000-0000-000061000000}"/>
    <cellStyle name="Porcentaje 2 3" xfId="46" xr:uid="{00000000-0005-0000-0000-000062000000}"/>
    <cellStyle name="Porcentaje 2 3 2" xfId="134" xr:uid="{00000000-0005-0000-0000-000063000000}"/>
    <cellStyle name="Porcentaje 2 4" xfId="131" xr:uid="{00000000-0005-0000-0000-000064000000}"/>
    <cellStyle name="Porcentaje 3" xfId="47" xr:uid="{00000000-0005-0000-0000-000065000000}"/>
    <cellStyle name="Porcentaje 3 2" xfId="48" xr:uid="{00000000-0005-0000-0000-000066000000}"/>
    <cellStyle name="Porcentaje 3 2 2" xfId="49" xr:uid="{00000000-0005-0000-0000-000067000000}"/>
    <cellStyle name="Porcentaje 3 2 2 2" xfId="137" xr:uid="{00000000-0005-0000-0000-000068000000}"/>
    <cellStyle name="Porcentaje 3 2 3" xfId="136" xr:uid="{00000000-0005-0000-0000-000069000000}"/>
    <cellStyle name="Porcentaje 3 3" xfId="50" xr:uid="{00000000-0005-0000-0000-00006A000000}"/>
    <cellStyle name="Porcentaje 3 3 2" xfId="138" xr:uid="{00000000-0005-0000-0000-00006B000000}"/>
    <cellStyle name="Porcentaje 3 4" xfId="135" xr:uid="{00000000-0005-0000-0000-00006C000000}"/>
    <cellStyle name="Porcentaje 4" xfId="51" xr:uid="{00000000-0005-0000-0000-00006D000000}"/>
    <cellStyle name="Porcentaje 4 2" xfId="52" xr:uid="{00000000-0005-0000-0000-00006E000000}"/>
    <cellStyle name="Porcentaje 4 2 2" xfId="53" xr:uid="{00000000-0005-0000-0000-00006F000000}"/>
    <cellStyle name="Porcentaje 4 2 2 2" xfId="141" xr:uid="{00000000-0005-0000-0000-000070000000}"/>
    <cellStyle name="Porcentaje 4 2 3" xfId="140" xr:uid="{00000000-0005-0000-0000-000071000000}"/>
    <cellStyle name="Porcentaje 4 3" xfId="54" xr:uid="{00000000-0005-0000-0000-000072000000}"/>
    <cellStyle name="Porcentaje 4 3 2" xfId="55" xr:uid="{00000000-0005-0000-0000-000073000000}"/>
    <cellStyle name="Porcentaje 4 3 2 2" xfId="143" xr:uid="{00000000-0005-0000-0000-000074000000}"/>
    <cellStyle name="Porcentaje 4 3 3" xfId="142" xr:uid="{00000000-0005-0000-0000-000075000000}"/>
    <cellStyle name="Porcentaje 4 4" xfId="56" xr:uid="{00000000-0005-0000-0000-000076000000}"/>
    <cellStyle name="Porcentaje 4 4 2" xfId="57" xr:uid="{00000000-0005-0000-0000-000077000000}"/>
    <cellStyle name="Porcentaje 4 4 2 2" xfId="145" xr:uid="{00000000-0005-0000-0000-000078000000}"/>
    <cellStyle name="Porcentaje 4 4 3" xfId="144" xr:uid="{00000000-0005-0000-0000-000079000000}"/>
    <cellStyle name="Porcentaje 4 5" xfId="58" xr:uid="{00000000-0005-0000-0000-00007A000000}"/>
    <cellStyle name="Porcentaje 4 5 2" xfId="146" xr:uid="{00000000-0005-0000-0000-00007B000000}"/>
    <cellStyle name="Porcentaje 4 6" xfId="139" xr:uid="{00000000-0005-0000-0000-00007C000000}"/>
    <cellStyle name="Porcentaje 5" xfId="59" xr:uid="{00000000-0005-0000-0000-00007D000000}"/>
    <cellStyle name="Porcentaje 5 2" xfId="60" xr:uid="{00000000-0005-0000-0000-00007E000000}"/>
    <cellStyle name="Porcentaje 5 2 2" xfId="61" xr:uid="{00000000-0005-0000-0000-00007F000000}"/>
    <cellStyle name="Porcentaje 5 2 2 2" xfId="62" xr:uid="{00000000-0005-0000-0000-000080000000}"/>
    <cellStyle name="Porcentaje 5 2 2 2 2" xfId="150" xr:uid="{00000000-0005-0000-0000-000081000000}"/>
    <cellStyle name="Porcentaje 5 2 2 3" xfId="149" xr:uid="{00000000-0005-0000-0000-000082000000}"/>
    <cellStyle name="Porcentaje 5 2 3" xfId="63" xr:uid="{00000000-0005-0000-0000-000083000000}"/>
    <cellStyle name="Porcentaje 5 2 3 2" xfId="64" xr:uid="{00000000-0005-0000-0000-000084000000}"/>
    <cellStyle name="Porcentaje 5 2 3 2 2" xfId="152" xr:uid="{00000000-0005-0000-0000-000085000000}"/>
    <cellStyle name="Porcentaje 5 2 3 3" xfId="151" xr:uid="{00000000-0005-0000-0000-000086000000}"/>
    <cellStyle name="Porcentaje 5 2 4" xfId="65" xr:uid="{00000000-0005-0000-0000-000087000000}"/>
    <cellStyle name="Porcentaje 5 2 4 2" xfId="66" xr:uid="{00000000-0005-0000-0000-000088000000}"/>
    <cellStyle name="Porcentaje 5 2 4 2 2" xfId="154" xr:uid="{00000000-0005-0000-0000-000089000000}"/>
    <cellStyle name="Porcentaje 5 2 4 3" xfId="153" xr:uid="{00000000-0005-0000-0000-00008A000000}"/>
    <cellStyle name="Porcentaje 5 2 5" xfId="67" xr:uid="{00000000-0005-0000-0000-00008B000000}"/>
    <cellStyle name="Porcentaje 5 2 5 2" xfId="155" xr:uid="{00000000-0005-0000-0000-00008C000000}"/>
    <cellStyle name="Porcentaje 5 2 6" xfId="148" xr:uid="{00000000-0005-0000-0000-00008D000000}"/>
    <cellStyle name="Porcentaje 5 3" xfId="68" xr:uid="{00000000-0005-0000-0000-00008E000000}"/>
    <cellStyle name="Porcentaje 5 3 2" xfId="69" xr:uid="{00000000-0005-0000-0000-00008F000000}"/>
    <cellStyle name="Porcentaje 5 3 2 2" xfId="157" xr:uid="{00000000-0005-0000-0000-000090000000}"/>
    <cellStyle name="Porcentaje 5 3 3" xfId="156" xr:uid="{00000000-0005-0000-0000-000091000000}"/>
    <cellStyle name="Porcentaje 5 4" xfId="70" xr:uid="{00000000-0005-0000-0000-000092000000}"/>
    <cellStyle name="Porcentaje 5 4 2" xfId="71" xr:uid="{00000000-0005-0000-0000-000093000000}"/>
    <cellStyle name="Porcentaje 5 4 2 2" xfId="159" xr:uid="{00000000-0005-0000-0000-000094000000}"/>
    <cellStyle name="Porcentaje 5 4 3" xfId="158" xr:uid="{00000000-0005-0000-0000-000095000000}"/>
    <cellStyle name="Porcentaje 5 5" xfId="72" xr:uid="{00000000-0005-0000-0000-000096000000}"/>
    <cellStyle name="Porcentaje 5 5 2" xfId="73" xr:uid="{00000000-0005-0000-0000-000097000000}"/>
    <cellStyle name="Porcentaje 5 5 2 2" xfId="161" xr:uid="{00000000-0005-0000-0000-000098000000}"/>
    <cellStyle name="Porcentaje 5 5 3" xfId="160" xr:uid="{00000000-0005-0000-0000-000099000000}"/>
    <cellStyle name="Porcentaje 5 6" xfId="74" xr:uid="{00000000-0005-0000-0000-00009A000000}"/>
    <cellStyle name="Porcentaje 5 6 2" xfId="162" xr:uid="{00000000-0005-0000-0000-00009B000000}"/>
    <cellStyle name="Porcentaje 5 7" xfId="147" xr:uid="{00000000-0005-0000-0000-00009C000000}"/>
    <cellStyle name="Porcentaje 6" xfId="75" xr:uid="{00000000-0005-0000-0000-00009D000000}"/>
    <cellStyle name="Porcentaje 6 2" xfId="76" xr:uid="{00000000-0005-0000-0000-00009E000000}"/>
    <cellStyle name="Porcentaje 6 2 2" xfId="77" xr:uid="{00000000-0005-0000-0000-00009F000000}"/>
    <cellStyle name="Porcentaje 6 2 2 2" xfId="165" xr:uid="{00000000-0005-0000-0000-0000A0000000}"/>
    <cellStyle name="Porcentaje 6 2 3" xfId="164" xr:uid="{00000000-0005-0000-0000-0000A1000000}"/>
    <cellStyle name="Porcentaje 6 3" xfId="78" xr:uid="{00000000-0005-0000-0000-0000A2000000}"/>
    <cellStyle name="Porcentaje 6 3 2" xfId="166" xr:uid="{00000000-0005-0000-0000-0000A3000000}"/>
    <cellStyle name="Porcentaje 6 4" xfId="163" xr:uid="{00000000-0005-0000-0000-0000A4000000}"/>
    <cellStyle name="Porcentaje 7" xfId="79" xr:uid="{00000000-0005-0000-0000-0000A5000000}"/>
    <cellStyle name="Porcentaje 7 2" xfId="80" xr:uid="{00000000-0005-0000-0000-0000A6000000}"/>
    <cellStyle name="Porcentaje 7 2 2" xfId="81" xr:uid="{00000000-0005-0000-0000-0000A7000000}"/>
    <cellStyle name="Porcentaje 7 2 2 2" xfId="169" xr:uid="{00000000-0005-0000-0000-0000A8000000}"/>
    <cellStyle name="Porcentaje 7 2 3" xfId="168" xr:uid="{00000000-0005-0000-0000-0000A9000000}"/>
    <cellStyle name="Porcentaje 7 3" xfId="82" xr:uid="{00000000-0005-0000-0000-0000AA000000}"/>
    <cellStyle name="Porcentaje 7 3 2" xfId="83" xr:uid="{00000000-0005-0000-0000-0000AB000000}"/>
    <cellStyle name="Porcentaje 7 3 2 2" xfId="171" xr:uid="{00000000-0005-0000-0000-0000AC000000}"/>
    <cellStyle name="Porcentaje 7 3 3" xfId="170" xr:uid="{00000000-0005-0000-0000-0000AD000000}"/>
    <cellStyle name="Porcentaje 7 4" xfId="84" xr:uid="{00000000-0005-0000-0000-0000AE000000}"/>
    <cellStyle name="Porcentaje 7 4 2" xfId="85" xr:uid="{00000000-0005-0000-0000-0000AF000000}"/>
    <cellStyle name="Porcentaje 7 4 2 2" xfId="173" xr:uid="{00000000-0005-0000-0000-0000B0000000}"/>
    <cellStyle name="Porcentaje 7 4 3" xfId="172" xr:uid="{00000000-0005-0000-0000-0000B1000000}"/>
    <cellStyle name="Porcentaje 7 5" xfId="86" xr:uid="{00000000-0005-0000-0000-0000B2000000}"/>
    <cellStyle name="Porcentaje 7 5 2" xfId="174" xr:uid="{00000000-0005-0000-0000-0000B3000000}"/>
    <cellStyle name="Porcentaje 7 6" xfId="167" xr:uid="{00000000-0005-0000-0000-0000B4000000}"/>
    <cellStyle name="Porcentaje 8" xfId="87" xr:uid="{00000000-0005-0000-0000-0000B5000000}"/>
    <cellStyle name="Porcentaje 8 2" xfId="88" xr:uid="{00000000-0005-0000-0000-0000B6000000}"/>
    <cellStyle name="Porcentaje 8 2 2" xfId="176" xr:uid="{00000000-0005-0000-0000-0000B7000000}"/>
    <cellStyle name="Porcentaje 8 3" xfId="175" xr:uid="{00000000-0005-0000-0000-0000B8000000}"/>
    <cellStyle name="Porcentaje 9" xfId="89" xr:uid="{00000000-0005-0000-0000-0000B9000000}"/>
    <cellStyle name="Porcentaje 9 2" xfId="90" xr:uid="{00000000-0005-0000-0000-0000BA000000}"/>
    <cellStyle name="Porcentaje 9 2 2" xfId="178" xr:uid="{00000000-0005-0000-0000-0000BB000000}"/>
    <cellStyle name="Porcentaje 9 3" xfId="177" xr:uid="{00000000-0005-0000-0000-0000B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8.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9.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0.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practicados</a:t>
            </a:r>
          </a:p>
        </c:rich>
      </c:tx>
      <c:overlay val="0"/>
    </c:title>
    <c:autoTitleDeleted val="0"/>
    <c:plotArea>
      <c:layout/>
      <c:lineChart>
        <c:grouping val="standard"/>
        <c:varyColors val="0"/>
        <c:ser>
          <c:idx val="0"/>
          <c:order val="0"/>
          <c:tx>
            <c:v>Derivados de Ej. hipotecarias</c:v>
          </c:tx>
          <c:cat>
            <c:strRef>
              <c:f>Resumen!$B$222:$B$231</c:f>
              <c:strCache>
                <c:ptCount val="10"/>
                <c:pt idx="0">
                  <c:v>19-T3</c:v>
                </c:pt>
                <c:pt idx="1">
                  <c:v>19-T4</c:v>
                </c:pt>
                <c:pt idx="2">
                  <c:v>20-T1</c:v>
                </c:pt>
                <c:pt idx="3">
                  <c:v>20-T2</c:v>
                </c:pt>
                <c:pt idx="4">
                  <c:v>20-T3</c:v>
                </c:pt>
                <c:pt idx="5">
                  <c:v>20-T4</c:v>
                </c:pt>
                <c:pt idx="6">
                  <c:v>21-T1</c:v>
                </c:pt>
                <c:pt idx="7">
                  <c:v>21-T2</c:v>
                </c:pt>
                <c:pt idx="8">
                  <c:v>21-T3</c:v>
                </c:pt>
                <c:pt idx="9">
                  <c:v>21-T4</c:v>
                </c:pt>
              </c:strCache>
            </c:strRef>
          </c:cat>
          <c:val>
            <c:numRef>
              <c:f>Resumen!$E$222:$E$231</c:f>
              <c:numCache>
                <c:formatCode>#,##0</c:formatCode>
                <c:ptCount val="10"/>
                <c:pt idx="0">
                  <c:v>2527</c:v>
                </c:pt>
                <c:pt idx="1">
                  <c:v>3503</c:v>
                </c:pt>
                <c:pt idx="2">
                  <c:v>2392</c:v>
                </c:pt>
                <c:pt idx="3">
                  <c:v>300</c:v>
                </c:pt>
                <c:pt idx="4">
                  <c:v>1564</c:v>
                </c:pt>
                <c:pt idx="5">
                  <c:v>2659</c:v>
                </c:pt>
                <c:pt idx="6">
                  <c:v>2548</c:v>
                </c:pt>
                <c:pt idx="7">
                  <c:v>2849</c:v>
                </c:pt>
                <c:pt idx="8">
                  <c:v>2203</c:v>
                </c:pt>
                <c:pt idx="9">
                  <c:v>2503</c:v>
                </c:pt>
              </c:numCache>
            </c:numRef>
          </c:val>
          <c:smooth val="0"/>
          <c:extLst>
            <c:ext xmlns:c16="http://schemas.microsoft.com/office/drawing/2014/chart" uri="{C3380CC4-5D6E-409C-BE32-E72D297353CC}">
              <c16:uniqueId val="{00000000-5173-474F-9F93-72DCF77AF82F}"/>
            </c:ext>
          </c:extLst>
        </c:ser>
        <c:ser>
          <c:idx val="1"/>
          <c:order val="1"/>
          <c:tx>
            <c:v>Derivados LAU</c:v>
          </c:tx>
          <c:cat>
            <c:strRef>
              <c:f>Resumen!$B$222:$B$231</c:f>
              <c:strCache>
                <c:ptCount val="10"/>
                <c:pt idx="0">
                  <c:v>19-T3</c:v>
                </c:pt>
                <c:pt idx="1">
                  <c:v>19-T4</c:v>
                </c:pt>
                <c:pt idx="2">
                  <c:v>20-T1</c:v>
                </c:pt>
                <c:pt idx="3">
                  <c:v>20-T2</c:v>
                </c:pt>
                <c:pt idx="4">
                  <c:v>20-T3</c:v>
                </c:pt>
                <c:pt idx="5">
                  <c:v>20-T4</c:v>
                </c:pt>
                <c:pt idx="6">
                  <c:v>21-T1</c:v>
                </c:pt>
                <c:pt idx="7">
                  <c:v>21-T2</c:v>
                </c:pt>
                <c:pt idx="8">
                  <c:v>21-T3</c:v>
                </c:pt>
                <c:pt idx="9">
                  <c:v>21-T4</c:v>
                </c:pt>
              </c:strCache>
            </c:strRef>
          </c:cat>
          <c:val>
            <c:numRef>
              <c:f>Resumen!$G$222:$G$231</c:f>
              <c:numCache>
                <c:formatCode>#,##0</c:formatCode>
                <c:ptCount val="10"/>
                <c:pt idx="0">
                  <c:v>6957</c:v>
                </c:pt>
                <c:pt idx="1">
                  <c:v>9310</c:v>
                </c:pt>
                <c:pt idx="2">
                  <c:v>6896</c:v>
                </c:pt>
                <c:pt idx="3">
                  <c:v>1013</c:v>
                </c:pt>
                <c:pt idx="4">
                  <c:v>5190</c:v>
                </c:pt>
                <c:pt idx="5">
                  <c:v>8046</c:v>
                </c:pt>
                <c:pt idx="6">
                  <c:v>7862</c:v>
                </c:pt>
                <c:pt idx="7">
                  <c:v>8031</c:v>
                </c:pt>
                <c:pt idx="8">
                  <c:v>5999</c:v>
                </c:pt>
                <c:pt idx="9">
                  <c:v>7097</c:v>
                </c:pt>
              </c:numCache>
            </c:numRef>
          </c:val>
          <c:smooth val="0"/>
          <c:extLst>
            <c:ext xmlns:c16="http://schemas.microsoft.com/office/drawing/2014/chart" uri="{C3380CC4-5D6E-409C-BE32-E72D297353CC}">
              <c16:uniqueId val="{00000001-5173-474F-9F93-72DCF77AF82F}"/>
            </c:ext>
          </c:extLst>
        </c:ser>
        <c:dLbls>
          <c:showLegendKey val="0"/>
          <c:showVal val="0"/>
          <c:showCatName val="0"/>
          <c:showSerName val="0"/>
          <c:showPercent val="0"/>
          <c:showBubbleSize val="0"/>
        </c:dLbls>
        <c:marker val="1"/>
        <c:smooth val="0"/>
        <c:axId val="201989120"/>
        <c:axId val="222845696"/>
      </c:lineChart>
      <c:catAx>
        <c:axId val="201989120"/>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2845696"/>
        <c:crosses val="autoZero"/>
        <c:auto val="1"/>
        <c:lblAlgn val="ctr"/>
        <c:lblOffset val="100"/>
        <c:noMultiLvlLbl val="0"/>
      </c:catAx>
      <c:valAx>
        <c:axId val="222845696"/>
        <c:scaling>
          <c:orientation val="minMax"/>
          <c:min val="3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1989120"/>
        <c:crosses val="autoZero"/>
        <c:crossBetween val="between"/>
      </c:valAx>
    </c:plotArea>
    <c:legend>
      <c:legendPos val="r"/>
      <c:overlay val="0"/>
      <c:txPr>
        <a:bodyPr/>
        <a:lstStyle/>
        <a:p>
          <a:pPr>
            <a:defRPr sz="525" b="1" i="0" u="none" strike="noStrike" baseline="0">
              <a:solidFill>
                <a:srgbClr val="000000"/>
              </a:solidFill>
              <a:latin typeface="Verdana"/>
              <a:ea typeface="Verdana"/>
              <a:cs typeface="Verdana"/>
            </a:defRPr>
          </a:pPr>
          <a:endParaRPr lang="es-ES"/>
        </a:p>
      </c:txPr>
    </c:legend>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de persona natural no empresario presentados por cada 100.000 habitantes. Cuarto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9792897247067418"/>
          <c:w val="0.92339787998603184"/>
          <c:h val="0.323045298949281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p.n. presentados TSJ '!$B$54:$B$70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p.n. presentados TSJ '!$J$54:$J$70</c:f>
              <c:numCache>
                <c:formatCode>#,##0.0</c:formatCode>
                <c:ptCount val="17"/>
                <c:pt idx="0">
                  <c:v>3.7837653324940397</c:v>
                </c:pt>
                <c:pt idx="1">
                  <c:v>5.80579539019846</c:v>
                </c:pt>
                <c:pt idx="2">
                  <c:v>5.7324034979521485</c:v>
                </c:pt>
                <c:pt idx="3">
                  <c:v>5.9675637335806746</c:v>
                </c:pt>
                <c:pt idx="4">
                  <c:v>6.6269540310288706</c:v>
                </c:pt>
                <c:pt idx="5">
                  <c:v>3.2506026446218779</c:v>
                </c:pt>
                <c:pt idx="6">
                  <c:v>3.1471097573410529</c:v>
                </c:pt>
                <c:pt idx="7">
                  <c:v>6.1964458747771483</c:v>
                </c:pt>
                <c:pt idx="8">
                  <c:v>8.4370663122497707</c:v>
                </c:pt>
                <c:pt idx="9">
                  <c:v>6.3264387013561114</c:v>
                </c:pt>
                <c:pt idx="10">
                  <c:v>4.1528983927339373</c:v>
                </c:pt>
                <c:pt idx="11">
                  <c:v>5.4532403191073007</c:v>
                </c:pt>
                <c:pt idx="12">
                  <c:v>6.1618209721427917</c:v>
                </c:pt>
                <c:pt idx="13">
                  <c:v>4.8732750911104876</c:v>
                </c:pt>
                <c:pt idx="14">
                  <c:v>2.7209362439289113</c:v>
                </c:pt>
                <c:pt idx="15">
                  <c:v>1.4905196177223685</c:v>
                </c:pt>
                <c:pt idx="16">
                  <c:v>0</c:v>
                </c:pt>
              </c:numCache>
            </c:numRef>
          </c:val>
          <c:extLst>
            <c:ext xmlns:c16="http://schemas.microsoft.com/office/drawing/2014/chart" uri="{C3380CC4-5D6E-409C-BE32-E72D297353CC}">
              <c16:uniqueId val="{00000000-EDBF-4EBE-9579-0E0C72618012}"/>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concursos presentados. </a:t>
            </a:r>
          </a:p>
          <a:p>
            <a:pPr>
              <a:defRPr/>
            </a:pPr>
            <a:r>
              <a:rPr lang="es-ES" b="1"/>
              <a:t>Cuarto trimestre de 2021</a:t>
            </a:r>
          </a:p>
        </c:rich>
      </c:tx>
      <c:layout>
        <c:manualLayout>
          <c:xMode val="edge"/>
          <c:yMode val="edge"/>
          <c:x val="0.25079191631658287"/>
          <c:y val="2.47678018575851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TSJ'!$J$6:$J$22</c:f>
              <c:numCache>
                <c:formatCode>#,##0</c:formatCode>
                <c:ptCount val="17"/>
                <c:pt idx="0">
                  <c:v>536</c:v>
                </c:pt>
                <c:pt idx="1">
                  <c:v>120</c:v>
                </c:pt>
                <c:pt idx="2">
                  <c:v>98</c:v>
                </c:pt>
                <c:pt idx="3">
                  <c:v>117</c:v>
                </c:pt>
                <c:pt idx="4">
                  <c:v>193</c:v>
                </c:pt>
                <c:pt idx="5">
                  <c:v>41</c:v>
                </c:pt>
                <c:pt idx="6">
                  <c:v>145</c:v>
                </c:pt>
                <c:pt idx="7">
                  <c:v>205</c:v>
                </c:pt>
                <c:pt idx="8">
                  <c:v>1419</c:v>
                </c:pt>
                <c:pt idx="9">
                  <c:v>604</c:v>
                </c:pt>
                <c:pt idx="10">
                  <c:v>70</c:v>
                </c:pt>
                <c:pt idx="11">
                  <c:v>212</c:v>
                </c:pt>
                <c:pt idx="12">
                  <c:v>806</c:v>
                </c:pt>
                <c:pt idx="13">
                  <c:v>128</c:v>
                </c:pt>
                <c:pt idx="14">
                  <c:v>36</c:v>
                </c:pt>
                <c:pt idx="15">
                  <c:v>106</c:v>
                </c:pt>
                <c:pt idx="16">
                  <c:v>13</c:v>
                </c:pt>
              </c:numCache>
            </c:numRef>
          </c:val>
          <c:extLst>
            <c:ext xmlns:c16="http://schemas.microsoft.com/office/drawing/2014/chart" uri="{C3380CC4-5D6E-409C-BE32-E72D297353CC}">
              <c16:uniqueId val="{00000000-32D3-425B-B51B-AB67484A2F5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Total de</a:t>
            </a:r>
            <a:r>
              <a:rPr lang="es-ES" sz="1400" b="1" baseline="0"/>
              <a:t> c</a:t>
            </a:r>
            <a:r>
              <a:rPr lang="es-ES" sz="1400" b="1"/>
              <a:t>oncursos presentados por cada 100.000 habitantes. Cuarto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TSJ'!$J$54:$J$70</c:f>
              <c:numCache>
                <c:formatCode>#,##0.0</c:formatCode>
                <c:ptCount val="17"/>
                <c:pt idx="0">
                  <c:v>6.2021352239046035</c:v>
                </c:pt>
                <c:pt idx="1">
                  <c:v>9.0479928158937035</c:v>
                </c:pt>
                <c:pt idx="2">
                  <c:v>9.6857852206777686</c:v>
                </c:pt>
                <c:pt idx="3">
                  <c:v>9.9743565261276999</c:v>
                </c:pt>
                <c:pt idx="4">
                  <c:v>8.8819592221428625</c:v>
                </c:pt>
                <c:pt idx="5">
                  <c:v>7.0144583383945793</c:v>
                </c:pt>
                <c:pt idx="6">
                  <c:v>6.0844121975260359</c:v>
                </c:pt>
                <c:pt idx="7">
                  <c:v>10.002137041963111</c:v>
                </c:pt>
                <c:pt idx="8">
                  <c:v>18.278163506996066</c:v>
                </c:pt>
                <c:pt idx="9">
                  <c:v>11.94115304880966</c:v>
                </c:pt>
                <c:pt idx="10">
                  <c:v>6.6068838066221742</c:v>
                </c:pt>
                <c:pt idx="11">
                  <c:v>7.8645370588486241</c:v>
                </c:pt>
                <c:pt idx="12">
                  <c:v>11.93852813352666</c:v>
                </c:pt>
                <c:pt idx="13">
                  <c:v>8.4294488062451673</c:v>
                </c:pt>
                <c:pt idx="14">
                  <c:v>5.4418724878578226</c:v>
                </c:pt>
                <c:pt idx="15">
                  <c:v>4.7877296811688206</c:v>
                </c:pt>
                <c:pt idx="16">
                  <c:v>4.0650914958285904</c:v>
                </c:pt>
              </c:numCache>
            </c:numRef>
          </c:val>
          <c:extLst>
            <c:ext xmlns:c16="http://schemas.microsoft.com/office/drawing/2014/chart" uri="{C3380CC4-5D6E-409C-BE32-E72D297353CC}">
              <c16:uniqueId val="{00000000-8B8C-473B-AC31-FA67F736E6D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Despidos presentados.</a:t>
            </a:r>
          </a:p>
          <a:p>
            <a:pPr>
              <a:defRPr/>
            </a:pPr>
            <a:r>
              <a:rPr lang="es-ES" b="1"/>
              <a:t>Cuarto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TSJ'!$J$6:$J$22</c:f>
              <c:numCache>
                <c:formatCode>#,##0</c:formatCode>
                <c:ptCount val="17"/>
                <c:pt idx="0">
                  <c:v>4086</c:v>
                </c:pt>
                <c:pt idx="1">
                  <c:v>790</c:v>
                </c:pt>
                <c:pt idx="2">
                  <c:v>561</c:v>
                </c:pt>
                <c:pt idx="3">
                  <c:v>730</c:v>
                </c:pt>
                <c:pt idx="4">
                  <c:v>2038</c:v>
                </c:pt>
                <c:pt idx="5">
                  <c:v>252</c:v>
                </c:pt>
                <c:pt idx="6">
                  <c:v>928</c:v>
                </c:pt>
                <c:pt idx="7">
                  <c:v>708</c:v>
                </c:pt>
                <c:pt idx="8">
                  <c:v>5329</c:v>
                </c:pt>
                <c:pt idx="9">
                  <c:v>3092</c:v>
                </c:pt>
                <c:pt idx="10">
                  <c:v>376</c:v>
                </c:pt>
                <c:pt idx="11">
                  <c:v>1118</c:v>
                </c:pt>
                <c:pt idx="12">
                  <c:v>5918</c:v>
                </c:pt>
                <c:pt idx="13">
                  <c:v>787</c:v>
                </c:pt>
                <c:pt idx="14">
                  <c:v>220</c:v>
                </c:pt>
                <c:pt idx="15">
                  <c:v>1179</c:v>
                </c:pt>
                <c:pt idx="16">
                  <c:v>107</c:v>
                </c:pt>
              </c:numCache>
            </c:numRef>
          </c:val>
          <c:extLst>
            <c:ext xmlns:c16="http://schemas.microsoft.com/office/drawing/2014/chart" uri="{C3380CC4-5D6E-409C-BE32-E72D297353CC}">
              <c16:uniqueId val="{00000000-C997-4D0C-BCDB-208A909CDF1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despido presentadas por cada 100.000 habitantes. Cuarto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TSJ'!$J$53:$J$69</c:f>
              <c:numCache>
                <c:formatCode>#,##0.0</c:formatCode>
                <c:ptCount val="17"/>
                <c:pt idx="0">
                  <c:v>47.279709934466801</c:v>
                </c:pt>
                <c:pt idx="1">
                  <c:v>59.565952704633553</c:v>
                </c:pt>
                <c:pt idx="2">
                  <c:v>55.446178661226817</c:v>
                </c:pt>
                <c:pt idx="3">
                  <c:v>62.233164650198461</c:v>
                </c:pt>
                <c:pt idx="4">
                  <c:v>93.789807744700269</c:v>
                </c:pt>
                <c:pt idx="5">
                  <c:v>43.113256128669121</c:v>
                </c:pt>
                <c:pt idx="6">
                  <c:v>38.940238064166628</c:v>
                </c:pt>
                <c:pt idx="7">
                  <c:v>34.543965979072603</c:v>
                </c:pt>
                <c:pt idx="8">
                  <c:v>68.642941035082487</c:v>
                </c:pt>
                <c:pt idx="9">
                  <c:v>61.129213951853423</c:v>
                </c:pt>
                <c:pt idx="10">
                  <c:v>35.488404446999105</c:v>
                </c:pt>
                <c:pt idx="11">
                  <c:v>41.474303923550764</c:v>
                </c:pt>
                <c:pt idx="12">
                  <c:v>87.657828156589048</c:v>
                </c:pt>
                <c:pt idx="13">
                  <c:v>51.82793914464802</c:v>
                </c:pt>
                <c:pt idx="14">
                  <c:v>33.255887425797802</c:v>
                </c:pt>
                <c:pt idx="15">
                  <c:v>53.25220088771735</c:v>
                </c:pt>
                <c:pt idx="16">
                  <c:v>33.458830004127627</c:v>
                </c:pt>
              </c:numCache>
            </c:numRef>
          </c:val>
          <c:extLst>
            <c:ext xmlns:c16="http://schemas.microsoft.com/office/drawing/2014/chart" uri="{C3380CC4-5D6E-409C-BE32-E72D297353CC}">
              <c16:uniqueId val="{00000000-DCF9-4F0E-AB01-41C5835C56F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Reclamaciones de cantidad presentadas. Cuarto</a:t>
            </a:r>
            <a:r>
              <a:rPr lang="es-ES" b="1" baseline="0"/>
              <a:t> </a:t>
            </a:r>
            <a:r>
              <a:rPr lang="es-ES" b="1"/>
              <a:t>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TSJ'!$B$6:$B$22</c:f>
              <c:strCache>
                <c:ptCount val="17"/>
                <c:pt idx="0">
                  <c:v>ANDALUCÍA</c:v>
                </c:pt>
                <c:pt idx="1">
                  <c:v>ARAGÓN</c:v>
                </c:pt>
                <c:pt idx="2">
                  <c:v>ASTURIAS, PRINCIPADO</c:v>
                </c:pt>
                <c:pt idx="3">
                  <c:v>ILLES BALEARS</c:v>
                </c:pt>
                <c:pt idx="4">
                  <c:v>CANARIAS</c:v>
                </c:pt>
                <c:pt idx="5">
                  <c:v>CANTABRIA</c:v>
                </c:pt>
                <c:pt idx="6">
                  <c:v>CASTILLA Y LEÓN</c:v>
                </c:pt>
                <c:pt idx="7">
                  <c:v>CASTILLA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TSJ'!$J$6:$J$22</c:f>
              <c:numCache>
                <c:formatCode>#,##0</c:formatCode>
                <c:ptCount val="17"/>
                <c:pt idx="0">
                  <c:v>4942</c:v>
                </c:pt>
                <c:pt idx="1">
                  <c:v>667</c:v>
                </c:pt>
                <c:pt idx="2">
                  <c:v>928</c:v>
                </c:pt>
                <c:pt idx="3">
                  <c:v>647</c:v>
                </c:pt>
                <c:pt idx="4">
                  <c:v>1883</c:v>
                </c:pt>
                <c:pt idx="5">
                  <c:v>456</c:v>
                </c:pt>
                <c:pt idx="6">
                  <c:v>1944</c:v>
                </c:pt>
                <c:pt idx="7">
                  <c:v>1000</c:v>
                </c:pt>
                <c:pt idx="8">
                  <c:v>3697</c:v>
                </c:pt>
                <c:pt idx="9">
                  <c:v>2797</c:v>
                </c:pt>
                <c:pt idx="10">
                  <c:v>528</c:v>
                </c:pt>
                <c:pt idx="11">
                  <c:v>2085</c:v>
                </c:pt>
                <c:pt idx="12">
                  <c:v>5608</c:v>
                </c:pt>
                <c:pt idx="13">
                  <c:v>485</c:v>
                </c:pt>
                <c:pt idx="14">
                  <c:v>259</c:v>
                </c:pt>
                <c:pt idx="15">
                  <c:v>2272</c:v>
                </c:pt>
                <c:pt idx="16">
                  <c:v>179</c:v>
                </c:pt>
              </c:numCache>
            </c:numRef>
          </c:val>
          <c:extLst>
            <c:ext xmlns:c16="http://schemas.microsoft.com/office/drawing/2014/chart" uri="{C3380CC4-5D6E-409C-BE32-E72D297353CC}">
              <c16:uniqueId val="{00000000-71AA-48F5-8851-780F398FD9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reclamación de cantidad presentadas por cada 100.000 habitantes. Cuarto trimestre de 2021</a:t>
            </a:r>
          </a:p>
        </c:rich>
      </c:tx>
      <c:layout>
        <c:manualLayout>
          <c:xMode val="edge"/>
          <c:yMode val="edge"/>
          <c:x val="0.14633738964447629"/>
          <c:y val="1.62107396149949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TSJ'!$J$52:$J$68</c:f>
              <c:numCache>
                <c:formatCode>#,##0.0</c:formatCode>
                <c:ptCount val="17"/>
                <c:pt idx="0">
                  <c:v>57.184612456224905</c:v>
                </c:pt>
                <c:pt idx="1">
                  <c:v>50.291760068342505</c:v>
                </c:pt>
                <c:pt idx="2">
                  <c:v>91.718455967234377</c:v>
                </c:pt>
                <c:pt idx="3">
                  <c:v>55.157339080381377</c:v>
                </c:pt>
                <c:pt idx="4">
                  <c:v>86.656628058523367</c:v>
                </c:pt>
                <c:pt idx="5">
                  <c:v>78.014463470925079</c:v>
                </c:pt>
                <c:pt idx="6">
                  <c:v>81.573084910280102</c:v>
                </c:pt>
                <c:pt idx="7">
                  <c:v>48.790912399820058</c:v>
                </c:pt>
                <c:pt idx="8">
                  <c:v>47.621120849446413</c:v>
                </c:pt>
                <c:pt idx="9">
                  <c:v>55.297028274040763</c:v>
                </c:pt>
                <c:pt idx="10">
                  <c:v>49.834780712807259</c:v>
                </c:pt>
                <c:pt idx="11">
                  <c:v>77.346980036317831</c:v>
                </c:pt>
                <c:pt idx="12">
                  <c:v>83.066086566771105</c:v>
                </c:pt>
                <c:pt idx="13">
                  <c:v>31.939708367413328</c:v>
                </c:pt>
                <c:pt idx="14">
                  <c:v>39.151249287643772</c:v>
                </c:pt>
                <c:pt idx="15">
                  <c:v>102.62001731712793</c:v>
                </c:pt>
                <c:pt idx="16">
                  <c:v>55.973182904101364</c:v>
                </c:pt>
              </c:numCache>
            </c:numRef>
          </c:val>
          <c:extLst>
            <c:ext xmlns:c16="http://schemas.microsoft.com/office/drawing/2014/chart" uri="{C3380CC4-5D6E-409C-BE32-E72D297353CC}">
              <c16:uniqueId val="{00000000-8B3C-48F0-A8C5-94AD8CBD165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a:t>
            </a:r>
          </a:p>
          <a:p>
            <a:pPr>
              <a:defRPr sz="1200"/>
            </a:pPr>
            <a:r>
              <a:rPr lang="es-ES" sz="1400" b="1"/>
              <a:t>Cuarto trimestre de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'!$J$6:$J$22</c:f>
              <c:numCache>
                <c:formatCode>#,##0</c:formatCode>
                <c:ptCount val="17"/>
                <c:pt idx="0">
                  <c:v>1384</c:v>
                </c:pt>
                <c:pt idx="1">
                  <c:v>147</c:v>
                </c:pt>
                <c:pt idx="2">
                  <c:v>109</c:v>
                </c:pt>
                <c:pt idx="3">
                  <c:v>125</c:v>
                </c:pt>
                <c:pt idx="4">
                  <c:v>230</c:v>
                </c:pt>
                <c:pt idx="5">
                  <c:v>75</c:v>
                </c:pt>
                <c:pt idx="6">
                  <c:v>213</c:v>
                </c:pt>
                <c:pt idx="7">
                  <c:v>337</c:v>
                </c:pt>
                <c:pt idx="8">
                  <c:v>1221</c:v>
                </c:pt>
                <c:pt idx="9">
                  <c:v>1084</c:v>
                </c:pt>
                <c:pt idx="10">
                  <c:v>95</c:v>
                </c:pt>
                <c:pt idx="11">
                  <c:v>234</c:v>
                </c:pt>
                <c:pt idx="12">
                  <c:v>613</c:v>
                </c:pt>
                <c:pt idx="13">
                  <c:v>336</c:v>
                </c:pt>
                <c:pt idx="14">
                  <c:v>37</c:v>
                </c:pt>
                <c:pt idx="15">
                  <c:v>180</c:v>
                </c:pt>
                <c:pt idx="16">
                  <c:v>29</c:v>
                </c:pt>
              </c:numCache>
            </c:numRef>
          </c:val>
          <c:extLst>
            <c:ext xmlns:c16="http://schemas.microsoft.com/office/drawing/2014/chart" uri="{C3380CC4-5D6E-409C-BE32-E72D297353CC}">
              <c16:uniqueId val="{00000000-2193-4016-BE64-E1EE95FE264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por cada 100.000 habitantes. Cuarto trimestre de 2021</a:t>
            </a:r>
          </a:p>
        </c:rich>
      </c:tx>
      <c:layout>
        <c:manualLayout>
          <c:xMode val="edge"/>
          <c:yMode val="edge"/>
          <c:x val="0.11014183164013015"/>
          <c:y val="2.4096377922278745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'!$J$52:$J$68</c:f>
              <c:numCache>
                <c:formatCode>#,##0.0</c:formatCode>
                <c:ptCount val="17"/>
                <c:pt idx="0">
                  <c:v>16.014468563216361</c:v>
                </c:pt>
                <c:pt idx="1">
                  <c:v>11.083791199469788</c:v>
                </c:pt>
                <c:pt idx="2">
                  <c:v>10.772965194427313</c:v>
                </c:pt>
                <c:pt idx="3">
                  <c:v>10.656363809965491</c:v>
                </c:pt>
                <c:pt idx="4">
                  <c:v>10.584718244004447</c:v>
                </c:pt>
                <c:pt idx="5">
                  <c:v>12.831326228770571</c:v>
                </c:pt>
                <c:pt idx="6">
                  <c:v>8.9377917108485914</c:v>
                </c:pt>
                <c:pt idx="7">
                  <c:v>16.442537478739361</c:v>
                </c:pt>
                <c:pt idx="8">
                  <c:v>15.727722087415222</c:v>
                </c:pt>
                <c:pt idx="9">
                  <c:v>21.430811100843826</c:v>
                </c:pt>
                <c:pt idx="10">
                  <c:v>8.9664851661300933</c:v>
                </c:pt>
                <c:pt idx="11">
                  <c:v>8.6806682630687657</c:v>
                </c:pt>
                <c:pt idx="12">
                  <c:v>9.0797986921238749</c:v>
                </c:pt>
                <c:pt idx="13">
                  <c:v>22.127303116393566</c:v>
                </c:pt>
                <c:pt idx="14">
                  <c:v>5.5930356125205387</c:v>
                </c:pt>
                <c:pt idx="15">
                  <c:v>8.130107005758374</c:v>
                </c:pt>
                <c:pt idx="16">
                  <c:v>9.0682810291560862</c:v>
                </c:pt>
              </c:numCache>
            </c:numRef>
          </c:val>
          <c:extLst>
            <c:ext xmlns:c16="http://schemas.microsoft.com/office/drawing/2014/chart" uri="{C3380CC4-5D6E-409C-BE32-E72D297353CC}">
              <c16:uniqueId val="{00000000-23C2-430C-8366-9EC8C287ACC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Monitorios presentados. </a:t>
            </a:r>
          </a:p>
          <a:p>
            <a:pPr>
              <a:defRPr/>
            </a:pPr>
            <a:r>
              <a:rPr lang="es-ES" b="1"/>
              <a:t>Cuarto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'!$J$6:$J$22</c:f>
              <c:numCache>
                <c:formatCode>#,##0</c:formatCode>
                <c:ptCount val="17"/>
                <c:pt idx="0">
                  <c:v>36691</c:v>
                </c:pt>
                <c:pt idx="1">
                  <c:v>5769</c:v>
                </c:pt>
                <c:pt idx="2">
                  <c:v>4358</c:v>
                </c:pt>
                <c:pt idx="3">
                  <c:v>6242</c:v>
                </c:pt>
                <c:pt idx="4">
                  <c:v>15765</c:v>
                </c:pt>
                <c:pt idx="5">
                  <c:v>2359</c:v>
                </c:pt>
                <c:pt idx="6">
                  <c:v>8883</c:v>
                </c:pt>
                <c:pt idx="7">
                  <c:v>9675</c:v>
                </c:pt>
                <c:pt idx="8">
                  <c:v>40893</c:v>
                </c:pt>
                <c:pt idx="9">
                  <c:v>25963</c:v>
                </c:pt>
                <c:pt idx="10">
                  <c:v>4140</c:v>
                </c:pt>
                <c:pt idx="11">
                  <c:v>10286</c:v>
                </c:pt>
                <c:pt idx="12">
                  <c:v>39163</c:v>
                </c:pt>
                <c:pt idx="13">
                  <c:v>6832</c:v>
                </c:pt>
                <c:pt idx="14">
                  <c:v>1846</c:v>
                </c:pt>
                <c:pt idx="15">
                  <c:v>5461</c:v>
                </c:pt>
                <c:pt idx="16">
                  <c:v>1210</c:v>
                </c:pt>
              </c:numCache>
            </c:numRef>
          </c:val>
          <c:extLst>
            <c:ext xmlns:c16="http://schemas.microsoft.com/office/drawing/2014/chart" uri="{C3380CC4-5D6E-409C-BE32-E72D297353CC}">
              <c16:uniqueId val="{00000000-DA77-4EC7-819D-59399917D28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Demandas de despido</c:v>
          </c:tx>
          <c:cat>
            <c:strRef>
              <c:f>Resumen!$B$32:$B$64</c:f>
              <c:strCache>
                <c:ptCount val="33"/>
                <c:pt idx="0">
                  <c:v>13-T4</c:v>
                </c:pt>
                <c:pt idx="1">
                  <c:v>14-T1</c:v>
                </c:pt>
                <c:pt idx="2">
                  <c:v>14-T2</c:v>
                </c:pt>
                <c:pt idx="3">
                  <c:v>14-T3</c:v>
                </c:pt>
                <c:pt idx="4">
                  <c:v>14-T4</c:v>
                </c:pt>
                <c:pt idx="5">
                  <c:v>15-T1</c:v>
                </c:pt>
                <c:pt idx="6">
                  <c:v>15-T2</c:v>
                </c:pt>
                <c:pt idx="7">
                  <c:v>15-T3</c:v>
                </c:pt>
                <c:pt idx="8">
                  <c:v>15-T4</c:v>
                </c:pt>
                <c:pt idx="9">
                  <c:v>16-T1</c:v>
                </c:pt>
                <c:pt idx="10">
                  <c:v>16-T2</c:v>
                </c:pt>
                <c:pt idx="11">
                  <c:v>16-T3</c:v>
                </c:pt>
                <c:pt idx="12">
                  <c:v>16-T4</c:v>
                </c:pt>
                <c:pt idx="13">
                  <c:v>17-T1</c:v>
                </c:pt>
                <c:pt idx="14">
                  <c:v>17-T2</c:v>
                </c:pt>
                <c:pt idx="15">
                  <c:v>17-T3</c:v>
                </c:pt>
                <c:pt idx="16">
                  <c:v>17-T4</c:v>
                </c:pt>
                <c:pt idx="17">
                  <c:v>18-T1</c:v>
                </c:pt>
                <c:pt idx="18">
                  <c:v>18-T2</c:v>
                </c:pt>
                <c:pt idx="19">
                  <c:v>18-T3</c:v>
                </c:pt>
                <c:pt idx="20">
                  <c:v>18-T4</c:v>
                </c:pt>
                <c:pt idx="21">
                  <c:v>19-T1</c:v>
                </c:pt>
                <c:pt idx="22">
                  <c:v>19-T2</c:v>
                </c:pt>
                <c:pt idx="23">
                  <c:v>19-T3</c:v>
                </c:pt>
                <c:pt idx="24">
                  <c:v>19-T4</c:v>
                </c:pt>
                <c:pt idx="25">
                  <c:v>20-T1</c:v>
                </c:pt>
                <c:pt idx="26">
                  <c:v>20-T2</c:v>
                </c:pt>
                <c:pt idx="27">
                  <c:v>20-T3</c:v>
                </c:pt>
                <c:pt idx="28">
                  <c:v>20-T4</c:v>
                </c:pt>
                <c:pt idx="29">
                  <c:v>21-T1</c:v>
                </c:pt>
                <c:pt idx="30">
                  <c:v>21-T2</c:v>
                </c:pt>
                <c:pt idx="31">
                  <c:v>21-T3</c:v>
                </c:pt>
                <c:pt idx="32">
                  <c:v>21-T4</c:v>
                </c:pt>
              </c:strCache>
            </c:strRef>
          </c:cat>
          <c:val>
            <c:numRef>
              <c:f>Resumen!$C$32:$C$64</c:f>
              <c:numCache>
                <c:formatCode>#,##0</c:formatCode>
                <c:ptCount val="33"/>
                <c:pt idx="0">
                  <c:v>31506</c:v>
                </c:pt>
                <c:pt idx="1">
                  <c:v>34327</c:v>
                </c:pt>
                <c:pt idx="2">
                  <c:v>29037</c:v>
                </c:pt>
                <c:pt idx="3">
                  <c:v>27571</c:v>
                </c:pt>
                <c:pt idx="4">
                  <c:v>27278</c:v>
                </c:pt>
                <c:pt idx="5">
                  <c:v>28755</c:v>
                </c:pt>
                <c:pt idx="6">
                  <c:v>26417</c:v>
                </c:pt>
                <c:pt idx="7">
                  <c:v>24957</c:v>
                </c:pt>
                <c:pt idx="8">
                  <c:v>24328</c:v>
                </c:pt>
                <c:pt idx="9">
                  <c:v>25182</c:v>
                </c:pt>
                <c:pt idx="10">
                  <c:v>25866</c:v>
                </c:pt>
                <c:pt idx="11">
                  <c:v>23364</c:v>
                </c:pt>
                <c:pt idx="12">
                  <c:v>24509</c:v>
                </c:pt>
                <c:pt idx="13">
                  <c:v>27166</c:v>
                </c:pt>
                <c:pt idx="14">
                  <c:v>25869</c:v>
                </c:pt>
                <c:pt idx="15">
                  <c:v>26101</c:v>
                </c:pt>
                <c:pt idx="16">
                  <c:v>25688</c:v>
                </c:pt>
                <c:pt idx="17">
                  <c:v>27589</c:v>
                </c:pt>
                <c:pt idx="18">
                  <c:v>25785</c:v>
                </c:pt>
                <c:pt idx="19">
                  <c:v>26669</c:v>
                </c:pt>
                <c:pt idx="20">
                  <c:v>27251</c:v>
                </c:pt>
                <c:pt idx="21">
                  <c:v>29386</c:v>
                </c:pt>
                <c:pt idx="22">
                  <c:v>28121</c:v>
                </c:pt>
                <c:pt idx="23">
                  <c:v>30981</c:v>
                </c:pt>
                <c:pt idx="24">
                  <c:v>31561</c:v>
                </c:pt>
                <c:pt idx="25">
                  <c:v>30597</c:v>
                </c:pt>
                <c:pt idx="26">
                  <c:v>27401</c:v>
                </c:pt>
                <c:pt idx="27">
                  <c:v>41597</c:v>
                </c:pt>
                <c:pt idx="28">
                  <c:v>29692</c:v>
                </c:pt>
                <c:pt idx="29">
                  <c:v>34461</c:v>
                </c:pt>
                <c:pt idx="30">
                  <c:v>28179</c:v>
                </c:pt>
                <c:pt idx="31">
                  <c:v>26434</c:v>
                </c:pt>
                <c:pt idx="32">
                  <c:v>28219</c:v>
                </c:pt>
              </c:numCache>
            </c:numRef>
          </c:val>
          <c:smooth val="0"/>
          <c:extLst>
            <c:ext xmlns:c16="http://schemas.microsoft.com/office/drawing/2014/chart" uri="{C3380CC4-5D6E-409C-BE32-E72D297353CC}">
              <c16:uniqueId val="{00000000-E1A9-4C5F-8A3B-94F6C10195FB}"/>
            </c:ext>
          </c:extLst>
        </c:ser>
        <c:ser>
          <c:idx val="1"/>
          <c:order val="1"/>
          <c:tx>
            <c:v>Reclamaciones de cantidad</c:v>
          </c:tx>
          <c:cat>
            <c:strRef>
              <c:f>Resumen!$B$32:$B$64</c:f>
              <c:strCache>
                <c:ptCount val="33"/>
                <c:pt idx="0">
                  <c:v>13-T4</c:v>
                </c:pt>
                <c:pt idx="1">
                  <c:v>14-T1</c:v>
                </c:pt>
                <c:pt idx="2">
                  <c:v>14-T2</c:v>
                </c:pt>
                <c:pt idx="3">
                  <c:v>14-T3</c:v>
                </c:pt>
                <c:pt idx="4">
                  <c:v>14-T4</c:v>
                </c:pt>
                <c:pt idx="5">
                  <c:v>15-T1</c:v>
                </c:pt>
                <c:pt idx="6">
                  <c:v>15-T2</c:v>
                </c:pt>
                <c:pt idx="7">
                  <c:v>15-T3</c:v>
                </c:pt>
                <c:pt idx="8">
                  <c:v>15-T4</c:v>
                </c:pt>
                <c:pt idx="9">
                  <c:v>16-T1</c:v>
                </c:pt>
                <c:pt idx="10">
                  <c:v>16-T2</c:v>
                </c:pt>
                <c:pt idx="11">
                  <c:v>16-T3</c:v>
                </c:pt>
                <c:pt idx="12">
                  <c:v>16-T4</c:v>
                </c:pt>
                <c:pt idx="13">
                  <c:v>17-T1</c:v>
                </c:pt>
                <c:pt idx="14">
                  <c:v>17-T2</c:v>
                </c:pt>
                <c:pt idx="15">
                  <c:v>17-T3</c:v>
                </c:pt>
                <c:pt idx="16">
                  <c:v>17-T4</c:v>
                </c:pt>
                <c:pt idx="17">
                  <c:v>18-T1</c:v>
                </c:pt>
                <c:pt idx="18">
                  <c:v>18-T2</c:v>
                </c:pt>
                <c:pt idx="19">
                  <c:v>18-T3</c:v>
                </c:pt>
                <c:pt idx="20">
                  <c:v>18-T4</c:v>
                </c:pt>
                <c:pt idx="21">
                  <c:v>19-T1</c:v>
                </c:pt>
                <c:pt idx="22">
                  <c:v>19-T2</c:v>
                </c:pt>
                <c:pt idx="23">
                  <c:v>19-T3</c:v>
                </c:pt>
                <c:pt idx="24">
                  <c:v>19-T4</c:v>
                </c:pt>
                <c:pt idx="25">
                  <c:v>20-T1</c:v>
                </c:pt>
                <c:pt idx="26">
                  <c:v>20-T2</c:v>
                </c:pt>
                <c:pt idx="27">
                  <c:v>20-T3</c:v>
                </c:pt>
                <c:pt idx="28">
                  <c:v>20-T4</c:v>
                </c:pt>
                <c:pt idx="29">
                  <c:v>21-T1</c:v>
                </c:pt>
                <c:pt idx="30">
                  <c:v>21-T2</c:v>
                </c:pt>
                <c:pt idx="31">
                  <c:v>21-T3</c:v>
                </c:pt>
                <c:pt idx="32">
                  <c:v>21-T4</c:v>
                </c:pt>
              </c:strCache>
            </c:strRef>
          </c:cat>
          <c:val>
            <c:numRef>
              <c:f>Resumen!$D$32:$D$64</c:f>
              <c:numCache>
                <c:formatCode>#,##0</c:formatCode>
                <c:ptCount val="33"/>
                <c:pt idx="0">
                  <c:v>34154</c:v>
                </c:pt>
                <c:pt idx="1">
                  <c:v>37617</c:v>
                </c:pt>
                <c:pt idx="2">
                  <c:v>32948</c:v>
                </c:pt>
                <c:pt idx="3">
                  <c:v>27999</c:v>
                </c:pt>
                <c:pt idx="4">
                  <c:v>34299</c:v>
                </c:pt>
                <c:pt idx="5">
                  <c:v>38621</c:v>
                </c:pt>
                <c:pt idx="6">
                  <c:v>31470</c:v>
                </c:pt>
                <c:pt idx="7">
                  <c:v>26018</c:v>
                </c:pt>
                <c:pt idx="8">
                  <c:v>29112</c:v>
                </c:pt>
                <c:pt idx="9">
                  <c:v>27945</c:v>
                </c:pt>
                <c:pt idx="10">
                  <c:v>30682</c:v>
                </c:pt>
                <c:pt idx="11">
                  <c:v>24220</c:v>
                </c:pt>
                <c:pt idx="12">
                  <c:v>29081</c:v>
                </c:pt>
                <c:pt idx="13">
                  <c:v>34041</c:v>
                </c:pt>
                <c:pt idx="14">
                  <c:v>32047</c:v>
                </c:pt>
                <c:pt idx="15">
                  <c:v>26854</c:v>
                </c:pt>
                <c:pt idx="16">
                  <c:v>29408</c:v>
                </c:pt>
                <c:pt idx="17">
                  <c:v>31392</c:v>
                </c:pt>
                <c:pt idx="18">
                  <c:v>33573</c:v>
                </c:pt>
                <c:pt idx="19">
                  <c:v>27761</c:v>
                </c:pt>
                <c:pt idx="20">
                  <c:v>31480</c:v>
                </c:pt>
                <c:pt idx="21">
                  <c:v>34020</c:v>
                </c:pt>
                <c:pt idx="22">
                  <c:v>33623</c:v>
                </c:pt>
                <c:pt idx="23">
                  <c:v>28752</c:v>
                </c:pt>
                <c:pt idx="24">
                  <c:v>34857</c:v>
                </c:pt>
                <c:pt idx="25">
                  <c:v>32408</c:v>
                </c:pt>
                <c:pt idx="26">
                  <c:v>21297</c:v>
                </c:pt>
                <c:pt idx="27">
                  <c:v>32446</c:v>
                </c:pt>
                <c:pt idx="28">
                  <c:v>31906</c:v>
                </c:pt>
                <c:pt idx="29">
                  <c:v>34356</c:v>
                </c:pt>
                <c:pt idx="30">
                  <c:v>32151</c:v>
                </c:pt>
                <c:pt idx="31">
                  <c:v>25447</c:v>
                </c:pt>
                <c:pt idx="32">
                  <c:v>30377</c:v>
                </c:pt>
              </c:numCache>
            </c:numRef>
          </c:val>
          <c:smooth val="0"/>
          <c:extLst>
            <c:ext xmlns:c16="http://schemas.microsoft.com/office/drawing/2014/chart" uri="{C3380CC4-5D6E-409C-BE32-E72D297353CC}">
              <c16:uniqueId val="{00000001-E1A9-4C5F-8A3B-94F6C10195FB}"/>
            </c:ext>
          </c:extLst>
        </c:ser>
        <c:dLbls>
          <c:showLegendKey val="0"/>
          <c:showVal val="0"/>
          <c:showCatName val="0"/>
          <c:showSerName val="0"/>
          <c:showPercent val="0"/>
          <c:showBubbleSize val="0"/>
        </c:dLbls>
        <c:marker val="1"/>
        <c:smooth val="0"/>
        <c:axId val="131192832"/>
        <c:axId val="223299264"/>
      </c:lineChart>
      <c:catAx>
        <c:axId val="131192832"/>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299264"/>
        <c:crosses val="autoZero"/>
        <c:auto val="1"/>
        <c:lblAlgn val="ctr"/>
        <c:lblOffset val="100"/>
        <c:noMultiLvlLbl val="0"/>
      </c:catAx>
      <c:valAx>
        <c:axId val="223299264"/>
        <c:scaling>
          <c:orientation val="minMax"/>
          <c:min val="4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2832"/>
        <c:crosses val="autoZero"/>
        <c:crossBetween val="between"/>
      </c:valAx>
    </c:plotArea>
    <c:legend>
      <c:legendPos val="t"/>
      <c:overlay val="0"/>
      <c:txPr>
        <a:bodyPr/>
        <a:lstStyle/>
        <a:p>
          <a:pPr>
            <a:defRPr sz="800"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Procesos monitorios presentados por cada 100.000 habitantes. Cuarto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'!$J$53:$J$69</c:f>
              <c:numCache>
                <c:formatCode>#,##0.0</c:formatCode>
                <c:ptCount val="17"/>
                <c:pt idx="0">
                  <c:v>424.55698414232046</c:v>
                </c:pt>
                <c:pt idx="1">
                  <c:v>434.98225462408988</c:v>
                </c:pt>
                <c:pt idx="2">
                  <c:v>430.7209386909563</c:v>
                </c:pt>
                <c:pt idx="3">
                  <c:v>532.13618321443676</c:v>
                </c:pt>
                <c:pt idx="4">
                  <c:v>725.51340485534831</c:v>
                </c:pt>
                <c:pt idx="5">
                  <c:v>403.58798098226367</c:v>
                </c:pt>
                <c:pt idx="6">
                  <c:v>372.74367965947437</c:v>
                </c:pt>
                <c:pt idx="7">
                  <c:v>472.05207746825903</c:v>
                </c:pt>
                <c:pt idx="8">
                  <c:v>526.74343924706852</c:v>
                </c:pt>
                <c:pt idx="9">
                  <c:v>513.29165001033971</c:v>
                </c:pt>
                <c:pt idx="10">
                  <c:v>390.74998513451141</c:v>
                </c:pt>
                <c:pt idx="11">
                  <c:v>381.57843484583469</c:v>
                </c:pt>
                <c:pt idx="12">
                  <c:v>580.08508349045235</c:v>
                </c:pt>
                <c:pt idx="13">
                  <c:v>449.92183003333582</c:v>
                </c:pt>
                <c:pt idx="14">
                  <c:v>279.04712812737608</c:v>
                </c:pt>
                <c:pt idx="15">
                  <c:v>246.65841310248047</c:v>
                </c:pt>
                <c:pt idx="16">
                  <c:v>378.3662084578919</c:v>
                </c:pt>
              </c:numCache>
            </c:numRef>
          </c:val>
          <c:extLst>
            <c:ext xmlns:c16="http://schemas.microsoft.com/office/drawing/2014/chart" uri="{C3380CC4-5D6E-409C-BE32-E72D297353CC}">
              <c16:uniqueId val="{00000000-3FA9-4DA8-A515-3F34BEF8622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lanzamientos practicados.</a:t>
            </a:r>
          </a:p>
          <a:p>
            <a:pPr>
              <a:defRPr/>
            </a:pPr>
            <a:r>
              <a:rPr lang="es-ES" b="1"/>
              <a:t> Cuarto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TSJ'!$J$7:$J$23</c:f>
              <c:numCache>
                <c:formatCode>#,##0</c:formatCode>
                <c:ptCount val="17"/>
                <c:pt idx="0">
                  <c:v>1606</c:v>
                </c:pt>
                <c:pt idx="1">
                  <c:v>190</c:v>
                </c:pt>
                <c:pt idx="2">
                  <c:v>192</c:v>
                </c:pt>
                <c:pt idx="3">
                  <c:v>272</c:v>
                </c:pt>
                <c:pt idx="4">
                  <c:v>650</c:v>
                </c:pt>
                <c:pt idx="5">
                  <c:v>100</c:v>
                </c:pt>
                <c:pt idx="6">
                  <c:v>438</c:v>
                </c:pt>
                <c:pt idx="7">
                  <c:v>336</c:v>
                </c:pt>
                <c:pt idx="8">
                  <c:v>2386</c:v>
                </c:pt>
                <c:pt idx="9">
                  <c:v>1552</c:v>
                </c:pt>
                <c:pt idx="10">
                  <c:v>107</c:v>
                </c:pt>
                <c:pt idx="11">
                  <c:v>435</c:v>
                </c:pt>
                <c:pt idx="12">
                  <c:v>1044</c:v>
                </c:pt>
                <c:pt idx="13">
                  <c:v>527</c:v>
                </c:pt>
                <c:pt idx="14">
                  <c:v>60</c:v>
                </c:pt>
                <c:pt idx="15">
                  <c:v>210</c:v>
                </c:pt>
                <c:pt idx="16">
                  <c:v>56</c:v>
                </c:pt>
              </c:numCache>
            </c:numRef>
          </c:val>
          <c:extLst>
            <c:ext xmlns:c16="http://schemas.microsoft.com/office/drawing/2014/chart" uri="{C3380CC4-5D6E-409C-BE32-E72D297353CC}">
              <c16:uniqueId val="{00000000-C450-4AF6-9CF6-7CF2280BA7B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Cuarto trimestre de 2021</a:t>
            </a:r>
          </a:p>
        </c:rich>
      </c:tx>
      <c:layout>
        <c:manualLayout>
          <c:xMode val="edge"/>
          <c:yMode val="edge"/>
          <c:x val="0.13051025274201239"/>
          <c:y val="3.02049622437971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TSJ'!$B$55:$B$71</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TSJ'!$J$55:$J$71</c:f>
              <c:numCache>
                <c:formatCode>#,##0.0</c:formatCode>
                <c:ptCount val="17"/>
                <c:pt idx="0">
                  <c:v>18.583263376102224</c:v>
                </c:pt>
                <c:pt idx="1">
                  <c:v>14.325988625165031</c:v>
                </c:pt>
                <c:pt idx="2">
                  <c:v>18.976232269082974</c:v>
                </c:pt>
                <c:pt idx="3">
                  <c:v>23.188247650484907</c:v>
                </c:pt>
                <c:pt idx="4">
                  <c:v>29.913334167838659</c:v>
                </c:pt>
                <c:pt idx="5">
                  <c:v>17.108434971694095</c:v>
                </c:pt>
                <c:pt idx="6">
                  <c:v>18.379120982871751</c:v>
                </c:pt>
                <c:pt idx="7">
                  <c:v>16.393746566339537</c:v>
                </c:pt>
                <c:pt idx="8">
                  <c:v>30.734107207676264</c:v>
                </c:pt>
                <c:pt idx="9">
                  <c:v>30.683227701577142</c:v>
                </c:pt>
                <c:pt idx="10">
                  <c:v>10.099093818693895</c:v>
                </c:pt>
                <c:pt idx="11">
                  <c:v>16.137139719807319</c:v>
                </c:pt>
                <c:pt idx="12">
                  <c:v>15.463800708935278</c:v>
                </c:pt>
                <c:pt idx="13">
                  <c:v>34.705621256962523</c:v>
                </c:pt>
                <c:pt idx="14">
                  <c:v>9.0697874797630362</c:v>
                </c:pt>
                <c:pt idx="15">
                  <c:v>9.4851248400514372</c:v>
                </c:pt>
                <c:pt idx="16">
                  <c:v>17.511163366646237</c:v>
                </c:pt>
              </c:numCache>
            </c:numRef>
          </c:val>
          <c:extLst>
            <c:ext xmlns:c16="http://schemas.microsoft.com/office/drawing/2014/chart" uri="{C3380CC4-5D6E-409C-BE32-E72D297353CC}">
              <c16:uniqueId val="{00000000-00C7-411C-B2D2-2AD6092C88D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ejecuciones hipotecarias practicados. </a:t>
            </a:r>
          </a:p>
          <a:p>
            <a:pPr>
              <a:defRPr/>
            </a:pPr>
            <a:r>
              <a:rPr lang="es-ES" b="1"/>
              <a:t> Cuarto trimestre de 2021</a:t>
            </a:r>
          </a:p>
        </c:rich>
      </c:tx>
      <c:layout>
        <c:manualLayout>
          <c:xMode val="edge"/>
          <c:yMode val="edge"/>
          <c:x val="0.18245006050890344"/>
          <c:y val="1.64609053497942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TSJ'!$J$7:$J$23</c:f>
              <c:numCache>
                <c:formatCode>#,##0</c:formatCode>
                <c:ptCount val="17"/>
                <c:pt idx="0">
                  <c:v>419</c:v>
                </c:pt>
                <c:pt idx="1">
                  <c:v>48</c:v>
                </c:pt>
                <c:pt idx="2">
                  <c:v>31</c:v>
                </c:pt>
                <c:pt idx="3">
                  <c:v>25</c:v>
                </c:pt>
                <c:pt idx="4">
                  <c:v>124</c:v>
                </c:pt>
                <c:pt idx="5">
                  <c:v>13</c:v>
                </c:pt>
                <c:pt idx="6">
                  <c:v>163</c:v>
                </c:pt>
                <c:pt idx="7">
                  <c:v>128</c:v>
                </c:pt>
                <c:pt idx="8">
                  <c:v>479</c:v>
                </c:pt>
                <c:pt idx="9">
                  <c:v>552</c:v>
                </c:pt>
                <c:pt idx="10">
                  <c:v>28</c:v>
                </c:pt>
                <c:pt idx="11">
                  <c:v>82</c:v>
                </c:pt>
                <c:pt idx="12">
                  <c:v>123</c:v>
                </c:pt>
                <c:pt idx="13">
                  <c:v>229</c:v>
                </c:pt>
                <c:pt idx="14">
                  <c:v>6</c:v>
                </c:pt>
                <c:pt idx="15">
                  <c:v>41</c:v>
                </c:pt>
                <c:pt idx="16">
                  <c:v>12</c:v>
                </c:pt>
              </c:numCache>
            </c:numRef>
          </c:val>
          <c:extLst>
            <c:ext xmlns:c16="http://schemas.microsoft.com/office/drawing/2014/chart" uri="{C3380CC4-5D6E-409C-BE32-E72D297353CC}">
              <c16:uniqueId val="{00000000-0F3A-4A7A-BA85-A5934636554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E.H. practicados por cada 100.000 habitantes.</a:t>
            </a:r>
          </a:p>
          <a:p>
            <a:pPr>
              <a:defRPr/>
            </a:pPr>
            <a:r>
              <a:rPr lang="es-ES" sz="1400" b="1"/>
              <a:t> Cuarto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TSJ'!$B$55:$B$71</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TSJ'!$J$55:$J$71</c:f>
              <c:numCache>
                <c:formatCode>#,##0.0</c:formatCode>
                <c:ptCount val="17"/>
                <c:pt idx="0">
                  <c:v>4.8483109306269192</c:v>
                </c:pt>
                <c:pt idx="1">
                  <c:v>3.6191971263574816</c:v>
                </c:pt>
                <c:pt idx="2">
                  <c:v>3.0638708351123554</c:v>
                </c:pt>
                <c:pt idx="3">
                  <c:v>2.131272761993098</c:v>
                </c:pt>
                <c:pt idx="4">
                  <c:v>5.7065437489415283</c:v>
                </c:pt>
                <c:pt idx="5">
                  <c:v>2.224096546320232</c:v>
                </c:pt>
                <c:pt idx="6">
                  <c:v>6.8397185392878894</c:v>
                </c:pt>
                <c:pt idx="7">
                  <c:v>6.2452367871769674</c:v>
                </c:pt>
                <c:pt idx="8">
                  <c:v>6.1700072726223505</c:v>
                </c:pt>
                <c:pt idx="9">
                  <c:v>10.913106759839293</c:v>
                </c:pt>
                <c:pt idx="10">
                  <c:v>2.6427535226488694</c:v>
                </c:pt>
                <c:pt idx="11">
                  <c:v>3.0419435793659773</c:v>
                </c:pt>
                <c:pt idx="12">
                  <c:v>1.8218845662826044</c:v>
                </c:pt>
                <c:pt idx="13">
                  <c:v>15.080810754922997</c:v>
                </c:pt>
                <c:pt idx="14">
                  <c:v>0.90697874797630362</c:v>
                </c:pt>
                <c:pt idx="15">
                  <c:v>1.8518577068671851</c:v>
                </c:pt>
                <c:pt idx="16">
                  <c:v>3.7523921499956221</c:v>
                </c:pt>
              </c:numCache>
            </c:numRef>
          </c:val>
          <c:extLst>
            <c:ext xmlns:c16="http://schemas.microsoft.com/office/drawing/2014/chart" uri="{C3380CC4-5D6E-409C-BE32-E72D297353CC}">
              <c16:uniqueId val="{00000000-AD24-44E8-95E8-6F8309A6B84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la L.A.U. practicados. </a:t>
            </a:r>
          </a:p>
          <a:p>
            <a:pPr>
              <a:defRPr/>
            </a:pPr>
            <a:r>
              <a:rPr lang="es-ES" b="1"/>
              <a:t>Cuarto</a:t>
            </a:r>
            <a:r>
              <a:rPr lang="es-ES" b="1" baseline="0"/>
              <a:t> </a:t>
            </a:r>
            <a:r>
              <a:rPr lang="es-ES" b="1"/>
              <a:t>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TSJ'!$J$7:$J$23</c:f>
              <c:numCache>
                <c:formatCode>#,##0</c:formatCode>
                <c:ptCount val="17"/>
                <c:pt idx="0">
                  <c:v>1081</c:v>
                </c:pt>
                <c:pt idx="1">
                  <c:v>130</c:v>
                </c:pt>
                <c:pt idx="2">
                  <c:v>154</c:v>
                </c:pt>
                <c:pt idx="3">
                  <c:v>243</c:v>
                </c:pt>
                <c:pt idx="4">
                  <c:v>507</c:v>
                </c:pt>
                <c:pt idx="5">
                  <c:v>83</c:v>
                </c:pt>
                <c:pt idx="6">
                  <c:v>262</c:v>
                </c:pt>
                <c:pt idx="7">
                  <c:v>196</c:v>
                </c:pt>
                <c:pt idx="8">
                  <c:v>1646</c:v>
                </c:pt>
                <c:pt idx="9">
                  <c:v>956</c:v>
                </c:pt>
                <c:pt idx="10">
                  <c:v>72</c:v>
                </c:pt>
                <c:pt idx="11">
                  <c:v>345</c:v>
                </c:pt>
                <c:pt idx="12">
                  <c:v>883</c:v>
                </c:pt>
                <c:pt idx="13">
                  <c:v>283</c:v>
                </c:pt>
                <c:pt idx="14">
                  <c:v>52</c:v>
                </c:pt>
                <c:pt idx="15">
                  <c:v>161</c:v>
                </c:pt>
                <c:pt idx="16">
                  <c:v>43</c:v>
                </c:pt>
              </c:numCache>
            </c:numRef>
          </c:val>
          <c:extLst>
            <c:ext xmlns:c16="http://schemas.microsoft.com/office/drawing/2014/chart" uri="{C3380CC4-5D6E-409C-BE32-E72D297353CC}">
              <c16:uniqueId val="{00000000-C21E-464D-8144-32493EFF78E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la LAU practicados por cada 100.000 habitantes. Cuarto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TSJ'!$B$55:$B$71</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TSJ'!$J$55:$J$71</c:f>
              <c:numCache>
                <c:formatCode>#,##0.0</c:formatCode>
                <c:ptCount val="17"/>
                <c:pt idx="0">
                  <c:v>12.508410778061334</c:v>
                </c:pt>
                <c:pt idx="1">
                  <c:v>9.8019922172181797</c:v>
                </c:pt>
                <c:pt idx="2">
                  <c:v>15.220519632493636</c:v>
                </c:pt>
                <c:pt idx="3">
                  <c:v>20.715971246572913</c:v>
                </c:pt>
                <c:pt idx="4">
                  <c:v>23.332400650914153</c:v>
                </c:pt>
                <c:pt idx="5">
                  <c:v>14.200001026506097</c:v>
                </c:pt>
                <c:pt idx="6">
                  <c:v>10.993903418978078</c:v>
                </c:pt>
                <c:pt idx="7">
                  <c:v>9.5630188303647312</c:v>
                </c:pt>
                <c:pt idx="8">
                  <c:v>21.202154427424613</c:v>
                </c:pt>
                <c:pt idx="9">
                  <c:v>18.900235620301384</c:v>
                </c:pt>
                <c:pt idx="10">
                  <c:v>6.7956519153828081</c:v>
                </c:pt>
                <c:pt idx="11">
                  <c:v>12.798421157088564</c:v>
                </c:pt>
                <c:pt idx="12">
                  <c:v>13.07905749615886</c:v>
                </c:pt>
                <c:pt idx="13">
                  <c:v>18.636984470057676</c:v>
                </c:pt>
                <c:pt idx="14">
                  <c:v>7.8604824824612987</c:v>
                </c:pt>
                <c:pt idx="15">
                  <c:v>7.2719290440394344</c:v>
                </c:pt>
                <c:pt idx="16">
                  <c:v>13.446071870817645</c:v>
                </c:pt>
              </c:numCache>
            </c:numRef>
          </c:val>
          <c:extLst>
            <c:ext xmlns:c16="http://schemas.microsoft.com/office/drawing/2014/chart" uri="{C3380CC4-5D6E-409C-BE32-E72D297353CC}">
              <c16:uniqueId val="{00000000-D24B-4AFD-A2C4-1EC276B9693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otras causas  practicados. </a:t>
            </a:r>
          </a:p>
          <a:p>
            <a:pPr>
              <a:defRPr/>
            </a:pPr>
            <a:r>
              <a:rPr lang="es-ES" b="1"/>
              <a:t> Cuarto trimestre de 2021</a:t>
            </a:r>
          </a:p>
        </c:rich>
      </c:tx>
      <c:layout>
        <c:manualLayout>
          <c:xMode val="edge"/>
          <c:yMode val="edge"/>
          <c:x val="0.16514187303874081"/>
          <c:y val="2.156334231805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TSJ'!$J$6:$J$22</c:f>
              <c:numCache>
                <c:formatCode>#,##0</c:formatCode>
                <c:ptCount val="17"/>
                <c:pt idx="0">
                  <c:v>106</c:v>
                </c:pt>
                <c:pt idx="1">
                  <c:v>12</c:v>
                </c:pt>
                <c:pt idx="2">
                  <c:v>7</c:v>
                </c:pt>
                <c:pt idx="3">
                  <c:v>4</c:v>
                </c:pt>
                <c:pt idx="4">
                  <c:v>19</c:v>
                </c:pt>
                <c:pt idx="5">
                  <c:v>4</c:v>
                </c:pt>
                <c:pt idx="6">
                  <c:v>13</c:v>
                </c:pt>
                <c:pt idx="7">
                  <c:v>12</c:v>
                </c:pt>
                <c:pt idx="8">
                  <c:v>261</c:v>
                </c:pt>
                <c:pt idx="9">
                  <c:v>44</c:v>
                </c:pt>
                <c:pt idx="10">
                  <c:v>7</c:v>
                </c:pt>
                <c:pt idx="11">
                  <c:v>8</c:v>
                </c:pt>
                <c:pt idx="12">
                  <c:v>38</c:v>
                </c:pt>
                <c:pt idx="13">
                  <c:v>15</c:v>
                </c:pt>
                <c:pt idx="14">
                  <c:v>2</c:v>
                </c:pt>
                <c:pt idx="15">
                  <c:v>8</c:v>
                </c:pt>
                <c:pt idx="16">
                  <c:v>1</c:v>
                </c:pt>
              </c:numCache>
            </c:numRef>
          </c:val>
          <c:extLst>
            <c:ext xmlns:c16="http://schemas.microsoft.com/office/drawing/2014/chart" uri="{C3380CC4-5D6E-409C-BE32-E72D297353CC}">
              <c16:uniqueId val="{00000000-7322-46F9-9A77-4ED09301BB0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Cuarto trimestre de 2021</a:t>
            </a:r>
          </a:p>
        </c:rich>
      </c:tx>
      <c:layout>
        <c:manualLayout>
          <c:xMode val="edge"/>
          <c:yMode val="edge"/>
          <c:x val="0.16674307545367717"/>
          <c:y val="2.25352112676056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TSJ'!$J$54:$J$70</c:f>
              <c:numCache>
                <c:formatCode>#,##0.0</c:formatCode>
                <c:ptCount val="17"/>
                <c:pt idx="0">
                  <c:v>1.22654166741397</c:v>
                </c:pt>
                <c:pt idx="1">
                  <c:v>0.9047992815893704</c:v>
                </c:pt>
                <c:pt idx="2">
                  <c:v>0.69184180147698349</c:v>
                </c:pt>
                <c:pt idx="3">
                  <c:v>0.34100364191889571</c:v>
                </c:pt>
                <c:pt idx="4">
                  <c:v>0.87438976798297607</c:v>
                </c:pt>
                <c:pt idx="5">
                  <c:v>0.68433739886776379</c:v>
                </c:pt>
                <c:pt idx="6">
                  <c:v>0.54549902460578248</c:v>
                </c:pt>
                <c:pt idx="7">
                  <c:v>0.58549094879784069</c:v>
                </c:pt>
                <c:pt idx="8">
                  <c:v>3.3619455076292977</c:v>
                </c:pt>
                <c:pt idx="9">
                  <c:v>0.86988532143646546</c:v>
                </c:pt>
                <c:pt idx="10">
                  <c:v>0.66068838066221736</c:v>
                </c:pt>
                <c:pt idx="11">
                  <c:v>0.29677498335277824</c:v>
                </c:pt>
                <c:pt idx="12">
                  <c:v>0.56285864649381279</c:v>
                </c:pt>
                <c:pt idx="13">
                  <c:v>0.98782603198185559</c:v>
                </c:pt>
                <c:pt idx="14">
                  <c:v>0.30232624932543456</c:v>
                </c:pt>
                <c:pt idx="15">
                  <c:v>0.36133808914481663</c:v>
                </c:pt>
                <c:pt idx="16">
                  <c:v>0.31269934583296854</c:v>
                </c:pt>
              </c:numCache>
            </c:numRef>
          </c:val>
          <c:extLst>
            <c:ext xmlns:c16="http://schemas.microsoft.com/office/drawing/2014/chart" uri="{C3380CC4-5D6E-409C-BE32-E72D297353CC}">
              <c16:uniqueId val="{00000000-D791-4519-905F-DEF67262495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Verbales posesorios por ocupación ilegal de viviendas por cada 100.000 habitantes.</a:t>
            </a:r>
            <a:r>
              <a:rPr lang="es-ES" sz="1200" b="1" baseline="0"/>
              <a:t> Cuarto</a:t>
            </a:r>
            <a:r>
              <a:rPr lang="es-ES" sz="1200" b="1"/>
              <a:t> trimestre de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ocupas'!$J$52:$J$68</c:f>
              <c:numCache>
                <c:formatCode>#,##0.0</c:formatCode>
                <c:ptCount val="17"/>
                <c:pt idx="0">
                  <c:v>1.8860970923441238</c:v>
                </c:pt>
                <c:pt idx="1">
                  <c:v>0.52779958092713275</c:v>
                </c:pt>
                <c:pt idx="2">
                  <c:v>0.29650362920442147</c:v>
                </c:pt>
                <c:pt idx="3">
                  <c:v>1.7050182095944786</c:v>
                </c:pt>
                <c:pt idx="4">
                  <c:v>1.6107179936528506</c:v>
                </c:pt>
                <c:pt idx="5">
                  <c:v>0.85542174858470466</c:v>
                </c:pt>
                <c:pt idx="6">
                  <c:v>1.007075122349137</c:v>
                </c:pt>
                <c:pt idx="7">
                  <c:v>2.2931728827915427</c:v>
                </c:pt>
                <c:pt idx="8">
                  <c:v>2.228415987815588</c:v>
                </c:pt>
                <c:pt idx="9">
                  <c:v>2.075862698882474</c:v>
                </c:pt>
                <c:pt idx="10">
                  <c:v>0.56630432628190064</c:v>
                </c:pt>
                <c:pt idx="11">
                  <c:v>0.81613120422014029</c:v>
                </c:pt>
                <c:pt idx="12">
                  <c:v>0.75541555187327503</c:v>
                </c:pt>
                <c:pt idx="13">
                  <c:v>3.0293331647443575</c:v>
                </c:pt>
                <c:pt idx="14">
                  <c:v>0.45348937398815181</c:v>
                </c:pt>
                <c:pt idx="15">
                  <c:v>0.67750891714653116</c:v>
                </c:pt>
                <c:pt idx="16">
                  <c:v>0.31269934583296854</c:v>
                </c:pt>
              </c:numCache>
            </c:numRef>
          </c:val>
          <c:extLst>
            <c:ext xmlns:c16="http://schemas.microsoft.com/office/drawing/2014/chart" uri="{C3380CC4-5D6E-409C-BE32-E72D297353CC}">
              <c16:uniqueId val="{00000000-22FF-495E-B8DB-567CDDB820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Concursos Presentados </a:t>
            </a:r>
          </a:p>
        </c:rich>
      </c:tx>
      <c:overlay val="0"/>
    </c:title>
    <c:autoTitleDeleted val="0"/>
    <c:plotArea>
      <c:layout>
        <c:manualLayout>
          <c:layoutTarget val="inner"/>
          <c:xMode val="edge"/>
          <c:yMode val="edge"/>
          <c:x val="7.7342072297780964E-2"/>
          <c:y val="0.14546809409076231"/>
          <c:w val="0.8961427761870675"/>
          <c:h val="0.67708388186492463"/>
        </c:manualLayout>
      </c:layout>
      <c:lineChart>
        <c:grouping val="standard"/>
        <c:varyColors val="0"/>
        <c:ser>
          <c:idx val="0"/>
          <c:order val="0"/>
          <c:tx>
            <c:v>Concursos</c:v>
          </c:tx>
          <c:cat>
            <c:strRef>
              <c:f>Resumen!$B$96:$B$128</c:f>
              <c:strCache>
                <c:ptCount val="33"/>
                <c:pt idx="0">
                  <c:v>13-T4</c:v>
                </c:pt>
                <c:pt idx="1">
                  <c:v>14-T1</c:v>
                </c:pt>
                <c:pt idx="2">
                  <c:v>14-T2</c:v>
                </c:pt>
                <c:pt idx="3">
                  <c:v>14-T3</c:v>
                </c:pt>
                <c:pt idx="4">
                  <c:v>14-T4</c:v>
                </c:pt>
                <c:pt idx="5">
                  <c:v>15-T1</c:v>
                </c:pt>
                <c:pt idx="6">
                  <c:v>15-T2</c:v>
                </c:pt>
                <c:pt idx="7">
                  <c:v>15-T3</c:v>
                </c:pt>
                <c:pt idx="8">
                  <c:v>15-T4</c:v>
                </c:pt>
                <c:pt idx="9">
                  <c:v>16-T1</c:v>
                </c:pt>
                <c:pt idx="10">
                  <c:v>16-T2</c:v>
                </c:pt>
                <c:pt idx="11">
                  <c:v>16-T3</c:v>
                </c:pt>
                <c:pt idx="12">
                  <c:v>16-T4</c:v>
                </c:pt>
                <c:pt idx="13">
                  <c:v>17-T1</c:v>
                </c:pt>
                <c:pt idx="14">
                  <c:v>17-T2</c:v>
                </c:pt>
                <c:pt idx="15">
                  <c:v>17-T3</c:v>
                </c:pt>
                <c:pt idx="16">
                  <c:v>17-T4</c:v>
                </c:pt>
                <c:pt idx="17">
                  <c:v>18-T1</c:v>
                </c:pt>
                <c:pt idx="18">
                  <c:v>18-T2</c:v>
                </c:pt>
                <c:pt idx="19">
                  <c:v>18-T3</c:v>
                </c:pt>
                <c:pt idx="20">
                  <c:v>18-T4</c:v>
                </c:pt>
                <c:pt idx="21">
                  <c:v>19-T1</c:v>
                </c:pt>
                <c:pt idx="22">
                  <c:v>19-T2</c:v>
                </c:pt>
                <c:pt idx="23">
                  <c:v>19-T3</c:v>
                </c:pt>
                <c:pt idx="24">
                  <c:v>19-T4</c:v>
                </c:pt>
                <c:pt idx="25">
                  <c:v>20-T1</c:v>
                </c:pt>
                <c:pt idx="26">
                  <c:v>20-T2</c:v>
                </c:pt>
                <c:pt idx="27">
                  <c:v>20-T3</c:v>
                </c:pt>
                <c:pt idx="28">
                  <c:v>20-T4</c:v>
                </c:pt>
                <c:pt idx="29">
                  <c:v>21-T1</c:v>
                </c:pt>
                <c:pt idx="30">
                  <c:v>21-T2</c:v>
                </c:pt>
                <c:pt idx="31">
                  <c:v>21-T3</c:v>
                </c:pt>
                <c:pt idx="32">
                  <c:v>21-T4</c:v>
                </c:pt>
              </c:strCache>
            </c:strRef>
          </c:cat>
          <c:val>
            <c:numRef>
              <c:f>Resumen!$C$96:$C$128</c:f>
              <c:numCache>
                <c:formatCode>#,##0</c:formatCode>
                <c:ptCount val="33"/>
                <c:pt idx="0">
                  <c:v>2419</c:v>
                </c:pt>
                <c:pt idx="1">
                  <c:v>2198</c:v>
                </c:pt>
                <c:pt idx="2">
                  <c:v>2133</c:v>
                </c:pt>
                <c:pt idx="3">
                  <c:v>1843</c:v>
                </c:pt>
                <c:pt idx="4">
                  <c:v>1958</c:v>
                </c:pt>
                <c:pt idx="5">
                  <c:v>1718</c:v>
                </c:pt>
                <c:pt idx="6">
                  <c:v>1593</c:v>
                </c:pt>
                <c:pt idx="7">
                  <c:v>1451</c:v>
                </c:pt>
                <c:pt idx="8">
                  <c:v>1526</c:v>
                </c:pt>
                <c:pt idx="9">
                  <c:v>1689</c:v>
                </c:pt>
                <c:pt idx="10">
                  <c:v>1847</c:v>
                </c:pt>
                <c:pt idx="11">
                  <c:v>1593</c:v>
                </c:pt>
                <c:pt idx="12">
                  <c:v>1911</c:v>
                </c:pt>
                <c:pt idx="13">
                  <c:v>1937</c:v>
                </c:pt>
                <c:pt idx="14">
                  <c:v>2001</c:v>
                </c:pt>
                <c:pt idx="15">
                  <c:v>1645</c:v>
                </c:pt>
                <c:pt idx="16">
                  <c:v>2011</c:v>
                </c:pt>
                <c:pt idx="17">
                  <c:v>2162</c:v>
                </c:pt>
                <c:pt idx="18">
                  <c:v>2410</c:v>
                </c:pt>
                <c:pt idx="19">
                  <c:v>1953</c:v>
                </c:pt>
                <c:pt idx="20">
                  <c:v>2590</c:v>
                </c:pt>
                <c:pt idx="21">
                  <c:v>2796</c:v>
                </c:pt>
                <c:pt idx="22">
                  <c:v>2982</c:v>
                </c:pt>
                <c:pt idx="23">
                  <c:v>2719</c:v>
                </c:pt>
                <c:pt idx="24">
                  <c:v>3534</c:v>
                </c:pt>
                <c:pt idx="25">
                  <c:v>3274</c:v>
                </c:pt>
                <c:pt idx="26">
                  <c:v>2305</c:v>
                </c:pt>
                <c:pt idx="27">
                  <c:v>3649</c:v>
                </c:pt>
                <c:pt idx="28">
                  <c:v>4513</c:v>
                </c:pt>
                <c:pt idx="29">
                  <c:v>4925</c:v>
                </c:pt>
                <c:pt idx="30">
                  <c:v>5017</c:v>
                </c:pt>
                <c:pt idx="31">
                  <c:v>4101</c:v>
                </c:pt>
                <c:pt idx="32">
                  <c:v>4849</c:v>
                </c:pt>
              </c:numCache>
            </c:numRef>
          </c:val>
          <c:smooth val="0"/>
          <c:extLst>
            <c:ext xmlns:c16="http://schemas.microsoft.com/office/drawing/2014/chart" uri="{C3380CC4-5D6E-409C-BE32-E72D297353CC}">
              <c16:uniqueId val="{00000000-030A-470A-9C3C-B895614BC3A6}"/>
            </c:ext>
          </c:extLst>
        </c:ser>
        <c:dLbls>
          <c:showLegendKey val="0"/>
          <c:showVal val="0"/>
          <c:showCatName val="0"/>
          <c:showSerName val="0"/>
          <c:showPercent val="0"/>
          <c:showBubbleSize val="0"/>
        </c:dLbls>
        <c:marker val="1"/>
        <c:smooth val="0"/>
        <c:axId val="131193344"/>
        <c:axId val="223300992"/>
      </c:lineChart>
      <c:catAx>
        <c:axId val="131193344"/>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300992"/>
        <c:crosses val="autoZero"/>
        <c:auto val="1"/>
        <c:lblAlgn val="ctr"/>
        <c:lblOffset val="100"/>
        <c:noMultiLvlLbl val="0"/>
      </c:catAx>
      <c:valAx>
        <c:axId val="223300992"/>
        <c:scaling>
          <c:orientation val="minMax"/>
          <c:max val="6000"/>
          <c:min val="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3344"/>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Verbales posesorios por ocupación ilegal de viviendas ingresados. </a:t>
            </a:r>
          </a:p>
          <a:p>
            <a:pPr>
              <a:defRPr/>
            </a:pPr>
            <a:r>
              <a:rPr lang="es-ES" b="1"/>
              <a:t> Cuarto trimestre de 2021</a:t>
            </a:r>
          </a:p>
        </c:rich>
      </c:tx>
      <c:layout>
        <c:manualLayout>
          <c:xMode val="edge"/>
          <c:yMode val="edge"/>
          <c:x val="0.16514187303874081"/>
          <c:y val="2.156334231805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ocupas'!$J$7:$J$23</c:f>
              <c:numCache>
                <c:formatCode>#,##0</c:formatCode>
                <c:ptCount val="17"/>
                <c:pt idx="0">
                  <c:v>163</c:v>
                </c:pt>
                <c:pt idx="1">
                  <c:v>7</c:v>
                </c:pt>
                <c:pt idx="2">
                  <c:v>3</c:v>
                </c:pt>
                <c:pt idx="3">
                  <c:v>20</c:v>
                </c:pt>
                <c:pt idx="4">
                  <c:v>35</c:v>
                </c:pt>
                <c:pt idx="5">
                  <c:v>5</c:v>
                </c:pt>
                <c:pt idx="6">
                  <c:v>24</c:v>
                </c:pt>
                <c:pt idx="7">
                  <c:v>47</c:v>
                </c:pt>
                <c:pt idx="8">
                  <c:v>173</c:v>
                </c:pt>
                <c:pt idx="9">
                  <c:v>105</c:v>
                </c:pt>
                <c:pt idx="10">
                  <c:v>6</c:v>
                </c:pt>
                <c:pt idx="11">
                  <c:v>22</c:v>
                </c:pt>
                <c:pt idx="12">
                  <c:v>51</c:v>
                </c:pt>
                <c:pt idx="13">
                  <c:v>46</c:v>
                </c:pt>
                <c:pt idx="14">
                  <c:v>3</c:v>
                </c:pt>
                <c:pt idx="15">
                  <c:v>15</c:v>
                </c:pt>
                <c:pt idx="16">
                  <c:v>1</c:v>
                </c:pt>
              </c:numCache>
            </c:numRef>
          </c:val>
          <c:extLst>
            <c:ext xmlns:c16="http://schemas.microsoft.com/office/drawing/2014/chart" uri="{C3380CC4-5D6E-409C-BE32-E72D297353CC}">
              <c16:uniqueId val="{00000000-2DCC-4F21-9BBA-6548CA30B00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Ejec. Hipotecarias ingresadas</a:t>
            </a:r>
          </a:p>
        </c:rich>
      </c:tx>
      <c:overlay val="0"/>
    </c:title>
    <c:autoTitleDeleted val="0"/>
    <c:plotArea>
      <c:layout/>
      <c:lineChart>
        <c:grouping val="standard"/>
        <c:varyColors val="0"/>
        <c:ser>
          <c:idx val="0"/>
          <c:order val="0"/>
          <c:tx>
            <c:strRef>
              <c:f>Resumen!$C$132</c:f>
              <c:strCache>
                <c:ptCount val="1"/>
                <c:pt idx="0">
                  <c:v>Ej. Hipotecarias</c:v>
                </c:pt>
              </c:strCache>
            </c:strRef>
          </c:tx>
          <c:cat>
            <c:strRef>
              <c:f>Resumen!$B$160:$B$192</c:f>
              <c:strCache>
                <c:ptCount val="33"/>
                <c:pt idx="0">
                  <c:v>13-T4</c:v>
                </c:pt>
                <c:pt idx="1">
                  <c:v>14-T1</c:v>
                </c:pt>
                <c:pt idx="2">
                  <c:v>14-T2</c:v>
                </c:pt>
                <c:pt idx="3">
                  <c:v>14-T3</c:v>
                </c:pt>
                <c:pt idx="4">
                  <c:v>14-T4</c:v>
                </c:pt>
                <c:pt idx="5">
                  <c:v>15-T1</c:v>
                </c:pt>
                <c:pt idx="6">
                  <c:v>15-T2</c:v>
                </c:pt>
                <c:pt idx="7">
                  <c:v>15-T3</c:v>
                </c:pt>
                <c:pt idx="8">
                  <c:v>15-T4</c:v>
                </c:pt>
                <c:pt idx="9">
                  <c:v>16-T1</c:v>
                </c:pt>
                <c:pt idx="10">
                  <c:v>16-T2</c:v>
                </c:pt>
                <c:pt idx="11">
                  <c:v>16-T3</c:v>
                </c:pt>
                <c:pt idx="12">
                  <c:v>16-T4</c:v>
                </c:pt>
                <c:pt idx="13">
                  <c:v>17-T1</c:v>
                </c:pt>
                <c:pt idx="14">
                  <c:v>17-T2</c:v>
                </c:pt>
                <c:pt idx="15">
                  <c:v>17-T3</c:v>
                </c:pt>
                <c:pt idx="16">
                  <c:v>17-T4</c:v>
                </c:pt>
                <c:pt idx="17">
                  <c:v>18-T1</c:v>
                </c:pt>
                <c:pt idx="18">
                  <c:v>18-T2</c:v>
                </c:pt>
                <c:pt idx="19">
                  <c:v>18-T3</c:v>
                </c:pt>
                <c:pt idx="20">
                  <c:v>18-T4</c:v>
                </c:pt>
                <c:pt idx="21">
                  <c:v>19-T1</c:v>
                </c:pt>
                <c:pt idx="22">
                  <c:v>19-T2</c:v>
                </c:pt>
                <c:pt idx="23">
                  <c:v>19-T3</c:v>
                </c:pt>
                <c:pt idx="24">
                  <c:v>19-T4</c:v>
                </c:pt>
                <c:pt idx="25">
                  <c:v>20-T1</c:v>
                </c:pt>
                <c:pt idx="26">
                  <c:v>20-T2</c:v>
                </c:pt>
                <c:pt idx="27">
                  <c:v>20-T3</c:v>
                </c:pt>
                <c:pt idx="28">
                  <c:v>20-T4</c:v>
                </c:pt>
                <c:pt idx="29">
                  <c:v>21-T1</c:v>
                </c:pt>
                <c:pt idx="30">
                  <c:v>21-T2</c:v>
                </c:pt>
                <c:pt idx="31">
                  <c:v>21-T3</c:v>
                </c:pt>
                <c:pt idx="32">
                  <c:v>21-T4</c:v>
                </c:pt>
              </c:strCache>
            </c:strRef>
          </c:cat>
          <c:val>
            <c:numRef>
              <c:f>Resumen!$C$160:$C$192</c:f>
              <c:numCache>
                <c:formatCode>#,##0</c:formatCode>
                <c:ptCount val="33"/>
                <c:pt idx="0">
                  <c:v>24076</c:v>
                </c:pt>
                <c:pt idx="1">
                  <c:v>24226</c:v>
                </c:pt>
                <c:pt idx="2">
                  <c:v>21178</c:v>
                </c:pt>
                <c:pt idx="3">
                  <c:v>16767</c:v>
                </c:pt>
                <c:pt idx="4">
                  <c:v>18578</c:v>
                </c:pt>
                <c:pt idx="5">
                  <c:v>20201</c:v>
                </c:pt>
                <c:pt idx="6">
                  <c:v>17414</c:v>
                </c:pt>
                <c:pt idx="7">
                  <c:v>14735</c:v>
                </c:pt>
                <c:pt idx="8">
                  <c:v>15785</c:v>
                </c:pt>
                <c:pt idx="9">
                  <c:v>14205</c:v>
                </c:pt>
                <c:pt idx="10">
                  <c:v>14385</c:v>
                </c:pt>
                <c:pt idx="11">
                  <c:v>9094</c:v>
                </c:pt>
                <c:pt idx="12">
                  <c:v>10726</c:v>
                </c:pt>
                <c:pt idx="13">
                  <c:v>10478</c:v>
                </c:pt>
                <c:pt idx="14">
                  <c:v>7689</c:v>
                </c:pt>
                <c:pt idx="15">
                  <c:v>5518</c:v>
                </c:pt>
                <c:pt idx="16">
                  <c:v>6409</c:v>
                </c:pt>
                <c:pt idx="17">
                  <c:v>6903</c:v>
                </c:pt>
                <c:pt idx="18">
                  <c:v>7137</c:v>
                </c:pt>
                <c:pt idx="19">
                  <c:v>6315</c:v>
                </c:pt>
                <c:pt idx="20">
                  <c:v>7049</c:v>
                </c:pt>
                <c:pt idx="21">
                  <c:v>5092</c:v>
                </c:pt>
                <c:pt idx="22">
                  <c:v>3857</c:v>
                </c:pt>
                <c:pt idx="23">
                  <c:v>3470</c:v>
                </c:pt>
                <c:pt idx="24">
                  <c:v>4992</c:v>
                </c:pt>
                <c:pt idx="25">
                  <c:v>4658</c:v>
                </c:pt>
                <c:pt idx="26">
                  <c:v>3387</c:v>
                </c:pt>
                <c:pt idx="27">
                  <c:v>5299</c:v>
                </c:pt>
                <c:pt idx="28">
                  <c:v>7116</c:v>
                </c:pt>
                <c:pt idx="29">
                  <c:v>7280</c:v>
                </c:pt>
                <c:pt idx="30">
                  <c:v>7641</c:v>
                </c:pt>
                <c:pt idx="31">
                  <c:v>6504</c:v>
                </c:pt>
                <c:pt idx="32">
                  <c:v>6449</c:v>
                </c:pt>
              </c:numCache>
            </c:numRef>
          </c:val>
          <c:smooth val="0"/>
          <c:extLst>
            <c:ext xmlns:c16="http://schemas.microsoft.com/office/drawing/2014/chart" uri="{C3380CC4-5D6E-409C-BE32-E72D297353CC}">
              <c16:uniqueId val="{00000000-30D5-44D1-A3C5-DB43FB24720E}"/>
            </c:ext>
          </c:extLst>
        </c:ser>
        <c:dLbls>
          <c:showLegendKey val="0"/>
          <c:showVal val="0"/>
          <c:showCatName val="0"/>
          <c:showSerName val="0"/>
          <c:showPercent val="0"/>
          <c:showBubbleSize val="0"/>
        </c:dLbls>
        <c:marker val="1"/>
        <c:smooth val="0"/>
        <c:axId val="131194368"/>
        <c:axId val="223302144"/>
      </c:lineChart>
      <c:catAx>
        <c:axId val="131194368"/>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2144"/>
        <c:crosses val="autoZero"/>
        <c:auto val="1"/>
        <c:lblAlgn val="ctr"/>
        <c:lblOffset val="100"/>
        <c:tickLblSkip val="2"/>
        <c:tickMarkSkip val="2"/>
        <c:noMultiLvlLbl val="0"/>
      </c:catAx>
      <c:valAx>
        <c:axId val="223302144"/>
        <c:scaling>
          <c:orientation val="minMax"/>
          <c:min val="3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4368"/>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solicitados a los serv. comunes</a:t>
            </a:r>
          </a:p>
        </c:rich>
      </c:tx>
      <c:overlay val="0"/>
    </c:title>
    <c:autoTitleDeleted val="0"/>
    <c:plotArea>
      <c:layout/>
      <c:lineChart>
        <c:grouping val="standard"/>
        <c:varyColors val="0"/>
        <c:ser>
          <c:idx val="0"/>
          <c:order val="0"/>
          <c:tx>
            <c:v>Lanzamientos solicitados a los Serv. comunes</c:v>
          </c:tx>
          <c:cat>
            <c:strRef>
              <c:f>Resumen!$B$263:$B$291</c:f>
              <c:strCache>
                <c:ptCount val="29"/>
                <c:pt idx="0">
                  <c:v>14-T4</c:v>
                </c:pt>
                <c:pt idx="1">
                  <c:v>15-T1</c:v>
                </c:pt>
                <c:pt idx="2">
                  <c:v>15-T2</c:v>
                </c:pt>
                <c:pt idx="3">
                  <c:v>15-T3</c:v>
                </c:pt>
                <c:pt idx="4">
                  <c:v>15-T4</c:v>
                </c:pt>
                <c:pt idx="5">
                  <c:v>16-T1</c:v>
                </c:pt>
                <c:pt idx="6">
                  <c:v>16-T2</c:v>
                </c:pt>
                <c:pt idx="7">
                  <c:v>16-T3</c:v>
                </c:pt>
                <c:pt idx="8">
                  <c:v>16-T4</c:v>
                </c:pt>
                <c:pt idx="9">
                  <c:v>17-T1</c:v>
                </c:pt>
                <c:pt idx="10">
                  <c:v>17-T2</c:v>
                </c:pt>
                <c:pt idx="11">
                  <c:v>17-T3</c:v>
                </c:pt>
                <c:pt idx="12">
                  <c:v>17-T4</c:v>
                </c:pt>
                <c:pt idx="13">
                  <c:v>18-T1</c:v>
                </c:pt>
                <c:pt idx="14">
                  <c:v>18-T2</c:v>
                </c:pt>
                <c:pt idx="15">
                  <c:v>18-T3</c:v>
                </c:pt>
                <c:pt idx="16">
                  <c:v>18-T4</c:v>
                </c:pt>
                <c:pt idx="17">
                  <c:v>19-T1</c:v>
                </c:pt>
                <c:pt idx="18">
                  <c:v>19-T2</c:v>
                </c:pt>
                <c:pt idx="19">
                  <c:v>19-T3</c:v>
                </c:pt>
                <c:pt idx="20">
                  <c:v>19-T4</c:v>
                </c:pt>
                <c:pt idx="21">
                  <c:v>20-T1</c:v>
                </c:pt>
                <c:pt idx="22">
                  <c:v>20-T2</c:v>
                </c:pt>
                <c:pt idx="23">
                  <c:v>20-T3</c:v>
                </c:pt>
                <c:pt idx="24">
                  <c:v>20-T4</c:v>
                </c:pt>
                <c:pt idx="25">
                  <c:v>21-T1</c:v>
                </c:pt>
                <c:pt idx="26">
                  <c:v>21-T2</c:v>
                </c:pt>
                <c:pt idx="27">
                  <c:v>21-T3</c:v>
                </c:pt>
                <c:pt idx="28">
                  <c:v>21-T4</c:v>
                </c:pt>
              </c:strCache>
            </c:strRef>
          </c:cat>
          <c:val>
            <c:numRef>
              <c:f>Resumen!$C$263:$C$291</c:f>
              <c:numCache>
                <c:formatCode>#,##0</c:formatCode>
                <c:ptCount val="29"/>
                <c:pt idx="0">
                  <c:v>18603</c:v>
                </c:pt>
                <c:pt idx="1">
                  <c:v>19261</c:v>
                </c:pt>
                <c:pt idx="2">
                  <c:v>18378</c:v>
                </c:pt>
                <c:pt idx="3">
                  <c:v>14071</c:v>
                </c:pt>
                <c:pt idx="4">
                  <c:v>17921</c:v>
                </c:pt>
                <c:pt idx="5">
                  <c:v>17386</c:v>
                </c:pt>
                <c:pt idx="6">
                  <c:v>19461</c:v>
                </c:pt>
                <c:pt idx="7">
                  <c:v>12918</c:v>
                </c:pt>
                <c:pt idx="8">
                  <c:v>17265</c:v>
                </c:pt>
                <c:pt idx="9">
                  <c:v>19926</c:v>
                </c:pt>
                <c:pt idx="10">
                  <c:v>19141</c:v>
                </c:pt>
                <c:pt idx="11">
                  <c:v>12840</c:v>
                </c:pt>
                <c:pt idx="12">
                  <c:v>17786</c:v>
                </c:pt>
                <c:pt idx="13">
                  <c:v>18859</c:v>
                </c:pt>
                <c:pt idx="14">
                  <c:v>20526</c:v>
                </c:pt>
                <c:pt idx="15">
                  <c:v>13446</c:v>
                </c:pt>
                <c:pt idx="16">
                  <c:v>19192</c:v>
                </c:pt>
                <c:pt idx="17">
                  <c:v>19913</c:v>
                </c:pt>
                <c:pt idx="18">
                  <c:v>18594</c:v>
                </c:pt>
                <c:pt idx="19">
                  <c:v>12715</c:v>
                </c:pt>
                <c:pt idx="20">
                  <c:v>17025</c:v>
                </c:pt>
                <c:pt idx="21">
                  <c:v>14586</c:v>
                </c:pt>
                <c:pt idx="22">
                  <c:v>6953</c:v>
                </c:pt>
                <c:pt idx="23">
                  <c:v>14117</c:v>
                </c:pt>
                <c:pt idx="24">
                  <c:v>18255</c:v>
                </c:pt>
                <c:pt idx="25">
                  <c:v>18131</c:v>
                </c:pt>
                <c:pt idx="26">
                  <c:v>18598</c:v>
                </c:pt>
                <c:pt idx="27">
                  <c:v>12390</c:v>
                </c:pt>
                <c:pt idx="28">
                  <c:v>16187</c:v>
                </c:pt>
              </c:numCache>
            </c:numRef>
          </c:val>
          <c:smooth val="0"/>
          <c:extLst>
            <c:ext xmlns:c16="http://schemas.microsoft.com/office/drawing/2014/chart" uri="{C3380CC4-5D6E-409C-BE32-E72D297353CC}">
              <c16:uniqueId val="{00000000-D7EA-420A-9A9F-0C08CA1CF6B0}"/>
            </c:ext>
          </c:extLst>
        </c:ser>
        <c:dLbls>
          <c:showLegendKey val="0"/>
          <c:showVal val="0"/>
          <c:showCatName val="0"/>
          <c:showSerName val="0"/>
          <c:showPercent val="0"/>
          <c:showBubbleSize val="0"/>
        </c:dLbls>
        <c:marker val="1"/>
        <c:smooth val="0"/>
        <c:axId val="203075584"/>
        <c:axId val="223303296"/>
      </c:lineChart>
      <c:catAx>
        <c:axId val="203075584"/>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3296"/>
        <c:crosses val="autoZero"/>
        <c:auto val="1"/>
        <c:lblAlgn val="ctr"/>
        <c:lblOffset val="100"/>
        <c:tickLblSkip val="2"/>
        <c:noMultiLvlLbl val="0"/>
      </c:catAx>
      <c:valAx>
        <c:axId val="223303296"/>
        <c:scaling>
          <c:orientation val="minMax"/>
          <c:min val="5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5584"/>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Monitorios ingresados</a:t>
            </a:r>
          </a:p>
        </c:rich>
      </c:tx>
      <c:overlay val="0"/>
    </c:title>
    <c:autoTitleDeleted val="0"/>
    <c:plotArea>
      <c:layout>
        <c:manualLayout>
          <c:layoutTarget val="inner"/>
          <c:xMode val="edge"/>
          <c:yMode val="edge"/>
          <c:x val="9.2770866786614808E-2"/>
          <c:y val="0.14685791664576961"/>
          <c:w val="0.88921111519536722"/>
          <c:h val="0.67803300065198857"/>
        </c:manualLayout>
      </c:layout>
      <c:lineChart>
        <c:grouping val="standard"/>
        <c:varyColors val="0"/>
        <c:ser>
          <c:idx val="0"/>
          <c:order val="0"/>
          <c:tx>
            <c:v>Monitorios ingresados</c:v>
          </c:tx>
          <c:cat>
            <c:strRef>
              <c:f>Resumen!$B$160:$B$192</c:f>
              <c:strCache>
                <c:ptCount val="33"/>
                <c:pt idx="0">
                  <c:v>13-T4</c:v>
                </c:pt>
                <c:pt idx="1">
                  <c:v>14-T1</c:v>
                </c:pt>
                <c:pt idx="2">
                  <c:v>14-T2</c:v>
                </c:pt>
                <c:pt idx="3">
                  <c:v>14-T3</c:v>
                </c:pt>
                <c:pt idx="4">
                  <c:v>14-T4</c:v>
                </c:pt>
                <c:pt idx="5">
                  <c:v>15-T1</c:v>
                </c:pt>
                <c:pt idx="6">
                  <c:v>15-T2</c:v>
                </c:pt>
                <c:pt idx="7">
                  <c:v>15-T3</c:v>
                </c:pt>
                <c:pt idx="8">
                  <c:v>15-T4</c:v>
                </c:pt>
                <c:pt idx="9">
                  <c:v>16-T1</c:v>
                </c:pt>
                <c:pt idx="10">
                  <c:v>16-T2</c:v>
                </c:pt>
                <c:pt idx="11">
                  <c:v>16-T3</c:v>
                </c:pt>
                <c:pt idx="12">
                  <c:v>16-T4</c:v>
                </c:pt>
                <c:pt idx="13">
                  <c:v>17-T1</c:v>
                </c:pt>
                <c:pt idx="14">
                  <c:v>17-T2</c:v>
                </c:pt>
                <c:pt idx="15">
                  <c:v>17-T3</c:v>
                </c:pt>
                <c:pt idx="16">
                  <c:v>17-T4</c:v>
                </c:pt>
                <c:pt idx="17">
                  <c:v>18-T1</c:v>
                </c:pt>
                <c:pt idx="18">
                  <c:v>18-T2</c:v>
                </c:pt>
                <c:pt idx="19">
                  <c:v>18-T3</c:v>
                </c:pt>
                <c:pt idx="20">
                  <c:v>18-T4</c:v>
                </c:pt>
                <c:pt idx="21">
                  <c:v>19-T1</c:v>
                </c:pt>
                <c:pt idx="22">
                  <c:v>19-T2</c:v>
                </c:pt>
                <c:pt idx="23">
                  <c:v>19-T3</c:v>
                </c:pt>
                <c:pt idx="24">
                  <c:v>19-T4</c:v>
                </c:pt>
                <c:pt idx="25">
                  <c:v>20-T1</c:v>
                </c:pt>
                <c:pt idx="26">
                  <c:v>20-T2</c:v>
                </c:pt>
                <c:pt idx="27">
                  <c:v>20-T3</c:v>
                </c:pt>
                <c:pt idx="28">
                  <c:v>20-T4</c:v>
                </c:pt>
                <c:pt idx="29">
                  <c:v>21-T1</c:v>
                </c:pt>
                <c:pt idx="30">
                  <c:v>21-T2</c:v>
                </c:pt>
                <c:pt idx="31">
                  <c:v>21-T3</c:v>
                </c:pt>
                <c:pt idx="32">
                  <c:v>21-T4</c:v>
                </c:pt>
              </c:strCache>
            </c:strRef>
          </c:cat>
          <c:val>
            <c:numRef>
              <c:f>Resumen!$D$160:$D$192</c:f>
              <c:numCache>
                <c:formatCode>#,##0</c:formatCode>
                <c:ptCount val="33"/>
                <c:pt idx="0">
                  <c:v>151448</c:v>
                </c:pt>
                <c:pt idx="1">
                  <c:v>170973</c:v>
                </c:pt>
                <c:pt idx="2">
                  <c:v>172648</c:v>
                </c:pt>
                <c:pt idx="3">
                  <c:v>144262</c:v>
                </c:pt>
                <c:pt idx="4">
                  <c:v>169174</c:v>
                </c:pt>
                <c:pt idx="5">
                  <c:v>166433</c:v>
                </c:pt>
                <c:pt idx="6">
                  <c:v>169612</c:v>
                </c:pt>
                <c:pt idx="7">
                  <c:v>158859</c:v>
                </c:pt>
                <c:pt idx="8">
                  <c:v>159890</c:v>
                </c:pt>
                <c:pt idx="9">
                  <c:v>130680</c:v>
                </c:pt>
                <c:pt idx="10">
                  <c:v>154860</c:v>
                </c:pt>
                <c:pt idx="11">
                  <c:v>115269</c:v>
                </c:pt>
                <c:pt idx="12">
                  <c:v>136245</c:v>
                </c:pt>
                <c:pt idx="13">
                  <c:v>136155</c:v>
                </c:pt>
                <c:pt idx="14">
                  <c:v>124382</c:v>
                </c:pt>
                <c:pt idx="15">
                  <c:v>101751</c:v>
                </c:pt>
                <c:pt idx="16">
                  <c:v>143788</c:v>
                </c:pt>
                <c:pt idx="17">
                  <c:v>151974</c:v>
                </c:pt>
                <c:pt idx="18">
                  <c:v>155991</c:v>
                </c:pt>
                <c:pt idx="19">
                  <c:v>111544</c:v>
                </c:pt>
                <c:pt idx="20">
                  <c:v>157337</c:v>
                </c:pt>
                <c:pt idx="21">
                  <c:v>194715</c:v>
                </c:pt>
                <c:pt idx="22">
                  <c:v>173225</c:v>
                </c:pt>
                <c:pt idx="23">
                  <c:v>151156</c:v>
                </c:pt>
                <c:pt idx="24">
                  <c:v>201895</c:v>
                </c:pt>
                <c:pt idx="25">
                  <c:v>167095</c:v>
                </c:pt>
                <c:pt idx="26">
                  <c:v>133351</c:v>
                </c:pt>
                <c:pt idx="27">
                  <c:v>167630</c:v>
                </c:pt>
                <c:pt idx="28">
                  <c:v>241119</c:v>
                </c:pt>
                <c:pt idx="29">
                  <c:v>205212</c:v>
                </c:pt>
                <c:pt idx="30">
                  <c:v>210679</c:v>
                </c:pt>
                <c:pt idx="31">
                  <c:v>163259</c:v>
                </c:pt>
                <c:pt idx="32">
                  <c:v>225536</c:v>
                </c:pt>
              </c:numCache>
            </c:numRef>
          </c:val>
          <c:smooth val="0"/>
          <c:extLst>
            <c:ext xmlns:c16="http://schemas.microsoft.com/office/drawing/2014/chart" uri="{C3380CC4-5D6E-409C-BE32-E72D297353CC}">
              <c16:uniqueId val="{00000000-4F7B-474D-83E6-DC22B47C9DC6}"/>
            </c:ext>
          </c:extLst>
        </c:ser>
        <c:dLbls>
          <c:showLegendKey val="0"/>
          <c:showVal val="0"/>
          <c:showCatName val="0"/>
          <c:showSerName val="0"/>
          <c:showPercent val="0"/>
          <c:showBubbleSize val="0"/>
        </c:dLbls>
        <c:marker val="1"/>
        <c:smooth val="0"/>
        <c:axId val="203076096"/>
        <c:axId val="223330304"/>
      </c:lineChart>
      <c:catAx>
        <c:axId val="203076096"/>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30304"/>
        <c:crosses val="autoZero"/>
        <c:auto val="1"/>
        <c:lblAlgn val="ctr"/>
        <c:lblOffset val="100"/>
        <c:noMultiLvlLbl val="0"/>
      </c:catAx>
      <c:valAx>
        <c:axId val="223330304"/>
        <c:scaling>
          <c:orientation val="minMax"/>
          <c:max val="280000"/>
          <c:min val="50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6096"/>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Cuarto</a:t>
            </a:r>
            <a:r>
              <a:rPr lang="es-ES" b="1" baseline="0"/>
              <a:t> </a:t>
            </a:r>
            <a:r>
              <a:rPr lang="es-ES" b="1"/>
              <a:t>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Jmer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Jmer TSJ'!$J$6:$J$22</c:f>
              <c:numCache>
                <c:formatCode>#,##0</c:formatCode>
                <c:ptCount val="17"/>
                <c:pt idx="0">
                  <c:v>209</c:v>
                </c:pt>
                <c:pt idx="1">
                  <c:v>43</c:v>
                </c:pt>
                <c:pt idx="2">
                  <c:v>40</c:v>
                </c:pt>
                <c:pt idx="3">
                  <c:v>47</c:v>
                </c:pt>
                <c:pt idx="4">
                  <c:v>49</c:v>
                </c:pt>
                <c:pt idx="5">
                  <c:v>22</c:v>
                </c:pt>
                <c:pt idx="6">
                  <c:v>70</c:v>
                </c:pt>
                <c:pt idx="7">
                  <c:v>78</c:v>
                </c:pt>
                <c:pt idx="8">
                  <c:v>764</c:v>
                </c:pt>
                <c:pt idx="9">
                  <c:v>284</c:v>
                </c:pt>
                <c:pt idx="10">
                  <c:v>26</c:v>
                </c:pt>
                <c:pt idx="11">
                  <c:v>65</c:v>
                </c:pt>
                <c:pt idx="12">
                  <c:v>390</c:v>
                </c:pt>
                <c:pt idx="13">
                  <c:v>54</c:v>
                </c:pt>
                <c:pt idx="14">
                  <c:v>18</c:v>
                </c:pt>
                <c:pt idx="15">
                  <c:v>73</c:v>
                </c:pt>
                <c:pt idx="16">
                  <c:v>13</c:v>
                </c:pt>
              </c:numCache>
            </c:numRef>
          </c:val>
          <c:extLst>
            <c:ext xmlns:c16="http://schemas.microsoft.com/office/drawing/2014/chart" uri="{C3380CC4-5D6E-409C-BE32-E72D297353CC}">
              <c16:uniqueId val="{00000000-0EE0-44B7-93DB-6787D523D36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presentados en los juzgados de lo mercantil por cada 100.000 habitantes. </a:t>
            </a:r>
          </a:p>
          <a:p>
            <a:pPr>
              <a:defRPr/>
            </a:pPr>
            <a:r>
              <a:rPr lang="es-ES" sz="1400" b="1"/>
              <a:t>Cuarto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Jmer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Jmer TSJ'!$J$52:$J$68</c:f>
              <c:numCache>
                <c:formatCode>#,##0.0</c:formatCode>
                <c:ptCount val="17"/>
                <c:pt idx="0">
                  <c:v>2.4183698914105634</c:v>
                </c:pt>
                <c:pt idx="1">
                  <c:v>3.2421974256952444</c:v>
                </c:pt>
                <c:pt idx="2">
                  <c:v>3.9533817227256192</c:v>
                </c:pt>
                <c:pt idx="3">
                  <c:v>4.0067927925470244</c:v>
                </c:pt>
                <c:pt idx="4">
                  <c:v>2.255005191113991</c:v>
                </c:pt>
                <c:pt idx="5">
                  <c:v>3.763855693772701</c:v>
                </c:pt>
                <c:pt idx="6">
                  <c:v>2.937302440184983</c:v>
                </c:pt>
                <c:pt idx="7">
                  <c:v>3.8056911671859646</c:v>
                </c:pt>
                <c:pt idx="8">
                  <c:v>9.8410971947462969</c:v>
                </c:pt>
                <c:pt idx="9">
                  <c:v>5.6147143474535488</c:v>
                </c:pt>
                <c:pt idx="10">
                  <c:v>2.453985413888236</c:v>
                </c:pt>
                <c:pt idx="11">
                  <c:v>2.4112967397413239</c:v>
                </c:pt>
                <c:pt idx="12">
                  <c:v>5.7767071613838681</c:v>
                </c:pt>
                <c:pt idx="13">
                  <c:v>3.5561737151346802</c:v>
                </c:pt>
                <c:pt idx="14">
                  <c:v>2.7209362439289113</c:v>
                </c:pt>
                <c:pt idx="15">
                  <c:v>3.2972100634464514</c:v>
                </c:pt>
                <c:pt idx="16">
                  <c:v>4.0650914958285904</c:v>
                </c:pt>
              </c:numCache>
            </c:numRef>
          </c:val>
          <c:extLst>
            <c:ext xmlns:c16="http://schemas.microsoft.com/office/drawing/2014/chart" uri="{C3380CC4-5D6E-409C-BE32-E72D297353CC}">
              <c16:uniqueId val="{00000000-A69A-4FC2-BD25-F1C5012618C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 persona natural no empresario presentados.</a:t>
            </a:r>
            <a:r>
              <a:rPr lang="es-ES" b="1" baseline="0"/>
              <a:t> Cuarto </a:t>
            </a:r>
            <a:r>
              <a:rPr lang="es-ES" b="1"/>
              <a:t>trimestre de 2021</a:t>
            </a:r>
          </a:p>
        </c:rich>
      </c:tx>
      <c:layout>
        <c:manualLayout>
          <c:xMode val="edge"/>
          <c:yMode val="edge"/>
          <c:x val="0.14924680333325682"/>
          <c:y val="1.651186790505675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p.n.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p.n. presentados TSJ '!$J$6:$J$22</c:f>
              <c:numCache>
                <c:formatCode>#,##0</c:formatCode>
                <c:ptCount val="17"/>
                <c:pt idx="0">
                  <c:v>327</c:v>
                </c:pt>
                <c:pt idx="1">
                  <c:v>77</c:v>
                </c:pt>
                <c:pt idx="2">
                  <c:v>58</c:v>
                </c:pt>
                <c:pt idx="3">
                  <c:v>70</c:v>
                </c:pt>
                <c:pt idx="4">
                  <c:v>144</c:v>
                </c:pt>
                <c:pt idx="5">
                  <c:v>19</c:v>
                </c:pt>
                <c:pt idx="6">
                  <c:v>75</c:v>
                </c:pt>
                <c:pt idx="7">
                  <c:v>127</c:v>
                </c:pt>
                <c:pt idx="8">
                  <c:v>655</c:v>
                </c:pt>
                <c:pt idx="9">
                  <c:v>320</c:v>
                </c:pt>
                <c:pt idx="10">
                  <c:v>44</c:v>
                </c:pt>
                <c:pt idx="11">
                  <c:v>147</c:v>
                </c:pt>
                <c:pt idx="12">
                  <c:v>416</c:v>
                </c:pt>
                <c:pt idx="13">
                  <c:v>74</c:v>
                </c:pt>
                <c:pt idx="14">
                  <c:v>18</c:v>
                </c:pt>
                <c:pt idx="15">
                  <c:v>33</c:v>
                </c:pt>
                <c:pt idx="16">
                  <c:v>0</c:v>
                </c:pt>
              </c:numCache>
            </c:numRef>
          </c:val>
          <c:extLst>
            <c:ext xmlns:c16="http://schemas.microsoft.com/office/drawing/2014/chart" uri="{C3380CC4-5D6E-409C-BE32-E72D297353CC}">
              <c16:uniqueId val="{00000000-2109-47A0-AC89-224DBD06D54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hyperlink" Target="#Introducci&#243;n!A1"/></Relationships>
</file>

<file path=xl/drawings/_rels/drawing15.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hyperlink" Target="#Introducci&#243;n!A1"/></Relationships>
</file>

<file path=xl/drawings/_rels/drawing1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hyperlink" Target="#Introducci&#243;n!A1"/></Relationships>
</file>

<file path=xl/drawings/_rels/drawing17.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8.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hyperlink" Target="#Introducci&#243;n!A1"/></Relationships>
</file>

<file path=xl/drawings/_rels/drawing19.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hyperlink" Target="#Introducci&#243;n!A1"/></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Introducci&#243;n!A1"/></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Introducci&#243;n!A1"/></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Introducci&#243;n!A1"/></Relationships>
</file>

<file path=xl/drawings/_rels/drawing8.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Introducci&#243;n!A1"/></Relationships>
</file>

<file path=xl/drawings/_rels/drawing9.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95250</xdr:rowOff>
    </xdr:from>
    <xdr:to>
      <xdr:col>16</xdr:col>
      <xdr:colOff>581025</xdr:colOff>
      <xdr:row>8</xdr:row>
      <xdr:rowOff>123825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57250" y="95250"/>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DATOS SOBRE EL EFECTO DE LA CRISIS EN LOS ÓRGANOS JUDICIALES</a:t>
          </a:r>
        </a:p>
        <a:p>
          <a:pPr marL="720000" algn="ctr"/>
          <a:endParaRPr lang="es-ES" sz="12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200" b="1" cap="all" baseline="0">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104775</xdr:rowOff>
    </xdr:from>
    <xdr:to>
      <xdr:col>16</xdr:col>
      <xdr:colOff>609600</xdr:colOff>
      <xdr:row>11</xdr:row>
      <xdr:rowOff>76200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47725" y="1733550"/>
          <a:ext cx="13706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Cuarto </a:t>
          </a:r>
          <a:r>
            <a:rPr lang="es-ES" sz="1600" b="1">
              <a:latin typeface="Verdana" panose="020B0604030504040204" pitchFamily="34" charset="0"/>
              <a:ea typeface="Verdana" panose="020B0604030504040204" pitchFamily="34" charset="0"/>
              <a:cs typeface="Verdana" panose="020B0604030504040204" pitchFamily="34" charset="0"/>
            </a:rPr>
            <a:t>Trimestre de 2021</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95250</xdr:colOff>
      <xdr:row>1</xdr:row>
      <xdr:rowOff>19050</xdr:rowOff>
    </xdr:from>
    <xdr:to>
      <xdr:col>2</xdr:col>
      <xdr:colOff>157789</xdr:colOff>
      <xdr:row>8</xdr:row>
      <xdr:rowOff>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42975" y="209550"/>
          <a:ext cx="910264" cy="1247776"/>
        </a:xfrm>
        <a:prstGeom prst="roundRect">
          <a:avLst>
            <a:gd name="adj" fmla="val 15919"/>
          </a:avLst>
        </a:prstGeom>
        <a:solidFill>
          <a:srgbClr val="FFFFFF">
            <a:shade val="85000"/>
          </a:srgbClr>
        </a:solidFill>
        <a:ln>
          <a:noFill/>
        </a:ln>
        <a:effectLst/>
      </xdr:spPr>
    </xdr:pic>
    <xdr:clientData/>
  </xdr:twoCellAnchor>
  <xdr:twoCellAnchor editAs="oneCell">
    <xdr:from>
      <xdr:col>18</xdr:col>
      <xdr:colOff>85725</xdr:colOff>
      <xdr:row>0</xdr:row>
      <xdr:rowOff>161925</xdr:rowOff>
    </xdr:from>
    <xdr:to>
      <xdr:col>19</xdr:col>
      <xdr:colOff>19050</xdr:colOff>
      <xdr:row>5</xdr:row>
      <xdr:rowOff>142875</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25775" y="161925"/>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47626</xdr:colOff>
      <xdr:row>1</xdr:row>
      <xdr:rowOff>28575</xdr:rowOff>
    </xdr:from>
    <xdr:to>
      <xdr:col>18</xdr:col>
      <xdr:colOff>342901</xdr:colOff>
      <xdr:row>1</xdr:row>
      <xdr:rowOff>447675</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628651" y="190500"/>
          <a:ext cx="156019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e Instrucción</a:t>
          </a:r>
        </a:p>
      </xdr:txBody>
    </xdr:sp>
    <xdr:clientData/>
  </xdr:twoCellAnchor>
  <xdr:twoCellAnchor>
    <xdr:from>
      <xdr:col>1</xdr:col>
      <xdr:colOff>47625</xdr:colOff>
      <xdr:row>2</xdr:row>
      <xdr:rowOff>0</xdr:rowOff>
    </xdr:from>
    <xdr:to>
      <xdr:col>18</xdr:col>
      <xdr:colOff>333375</xdr:colOff>
      <xdr:row>2</xdr:row>
      <xdr:rowOff>333375</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628650" y="676275"/>
          <a:ext cx="155924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Monitorios presentados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571500</xdr:colOff>
      <xdr:row>24</xdr:row>
      <xdr:rowOff>476250</xdr:rowOff>
    </xdr:from>
    <xdr:to>
      <xdr:col>18</xdr:col>
      <xdr:colOff>342900</xdr:colOff>
      <xdr:row>26</xdr:row>
      <xdr:rowOff>9525</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571500" y="6096000"/>
          <a:ext cx="15659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Monitorios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800100</xdr:colOff>
      <xdr:row>1</xdr:row>
      <xdr:rowOff>9525</xdr:rowOff>
    </xdr:from>
    <xdr:to>
      <xdr:col>19</xdr:col>
      <xdr:colOff>809626</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900-000007000000}"/>
            </a:ext>
          </a:extLst>
        </xdr:cNvPr>
        <xdr:cNvSpPr/>
      </xdr:nvSpPr>
      <xdr:spPr>
        <a:xfrm flipH="1">
          <a:off x="166878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104775</xdr:colOff>
      <xdr:row>5</xdr:row>
      <xdr:rowOff>28574</xdr:rowOff>
    </xdr:from>
    <xdr:to>
      <xdr:col>18</xdr:col>
      <xdr:colOff>685800</xdr:colOff>
      <xdr:row>22</xdr:row>
      <xdr:rowOff>76200</xdr:rowOff>
    </xdr:to>
    <xdr:graphicFrame macro="">
      <xdr:nvGraphicFramePr>
        <xdr:cNvPr id="8" name="Gráfico 7">
          <a:extLst>
            <a:ext uri="{FF2B5EF4-FFF2-40B4-BE49-F238E27FC236}">
              <a16:creationId xmlns:a16="http://schemas.microsoft.com/office/drawing/2014/main" id="{B6C24134-69F9-4327-83D7-C6E14D51E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85725</xdr:colOff>
      <xdr:row>52</xdr:row>
      <xdr:rowOff>19050</xdr:rowOff>
    </xdr:from>
    <xdr:to>
      <xdr:col>18</xdr:col>
      <xdr:colOff>209550</xdr:colOff>
      <xdr:row>68</xdr:row>
      <xdr:rowOff>38100</xdr:rowOff>
    </xdr:to>
    <xdr:graphicFrame macro="">
      <xdr:nvGraphicFramePr>
        <xdr:cNvPr id="9" name="Gráfico 8">
          <a:extLst>
            <a:ext uri="{FF2B5EF4-FFF2-40B4-BE49-F238E27FC236}">
              <a16:creationId xmlns:a16="http://schemas.microsoft.com/office/drawing/2014/main" id="{790214F6-7834-4937-AE48-52E50A2DD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48</xdr:row>
      <xdr:rowOff>0</xdr:rowOff>
    </xdr:from>
    <xdr:to>
      <xdr:col>17</xdr:col>
      <xdr:colOff>723899</xdr:colOff>
      <xdr:row>50</xdr:row>
      <xdr:rowOff>9525</xdr:rowOff>
    </xdr:to>
    <xdr:sp macro="" textlink="">
      <xdr:nvSpPr>
        <xdr:cNvPr id="10" name="2 Rectángulo redondeado">
          <a:extLst>
            <a:ext uri="{FF2B5EF4-FFF2-40B4-BE49-F238E27FC236}">
              <a16:creationId xmlns:a16="http://schemas.microsoft.com/office/drawing/2014/main" id="{BA475849-DEE8-42F5-937C-C646AB1F6D1C}"/>
            </a:ext>
          </a:extLst>
        </xdr:cNvPr>
        <xdr:cNvSpPr/>
      </xdr:nvSpPr>
      <xdr:spPr>
        <a:xfrm>
          <a:off x="638174" y="10906125"/>
          <a:ext cx="141541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Procesos monitorios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38100</xdr:colOff>
      <xdr:row>1</xdr:row>
      <xdr:rowOff>19050</xdr:rowOff>
    </xdr:from>
    <xdr:to>
      <xdr:col>41</xdr:col>
      <xdr:colOff>800100</xdr:colOff>
      <xdr:row>1</xdr:row>
      <xdr:rowOff>438150</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800100" y="180975"/>
          <a:ext cx="152114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28575</xdr:colOff>
      <xdr:row>2</xdr:row>
      <xdr:rowOff>9525</xdr:rowOff>
    </xdr:from>
    <xdr:to>
      <xdr:col>41</xdr:col>
      <xdr:colOff>800100</xdr:colOff>
      <xdr:row>2</xdr:row>
      <xdr:rowOff>342900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790575" y="685800"/>
          <a:ext cx="152209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recibidos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180975</xdr:rowOff>
    </xdr:from>
    <xdr:to>
      <xdr:col>42</xdr:col>
      <xdr:colOff>0</xdr:colOff>
      <xdr:row>26</xdr:row>
      <xdr:rowOff>19050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71525" y="6153150"/>
          <a:ext cx="15259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recibidos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809625</xdr:colOff>
      <xdr:row>1</xdr:row>
      <xdr:rowOff>9525</xdr:rowOff>
    </xdr:from>
    <xdr:to>
      <xdr:col>44</xdr:col>
      <xdr:colOff>1</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68402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19051</xdr:colOff>
      <xdr:row>1</xdr:row>
      <xdr:rowOff>19050</xdr:rowOff>
    </xdr:from>
    <xdr:to>
      <xdr:col>42</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81051"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9525</xdr:colOff>
      <xdr:row>1</xdr:row>
      <xdr:rowOff>504825</xdr:rowOff>
    </xdr:from>
    <xdr:to>
      <xdr:col>42</xdr:col>
      <xdr:colOff>0</xdr:colOff>
      <xdr:row>2</xdr:row>
      <xdr:rowOff>323850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71525" y="66675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con cumplimiento positivo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761999</xdr:colOff>
      <xdr:row>24</xdr:row>
      <xdr:rowOff>285751</xdr:rowOff>
    </xdr:from>
    <xdr:to>
      <xdr:col>41</xdr:col>
      <xdr:colOff>781049</xdr:colOff>
      <xdr:row>25</xdr:row>
      <xdr:rowOff>1</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61999" y="6086476"/>
          <a:ext cx="15249525" cy="34290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con cumplimiento positivo</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790575</xdr:colOff>
      <xdr:row>1</xdr:row>
      <xdr:rowOff>0</xdr:rowOff>
    </xdr:from>
    <xdr:to>
      <xdr:col>43</xdr:col>
      <xdr:colOff>800101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flipH="1">
          <a:off x="168402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18</xdr:col>
      <xdr:colOff>57149</xdr:colOff>
      <xdr:row>1</xdr:row>
      <xdr:rowOff>428625</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771525" y="171450"/>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9525</xdr:colOff>
      <xdr:row>2</xdr:row>
      <xdr:rowOff>9525</xdr:rowOff>
    </xdr:from>
    <xdr:to>
      <xdr:col>18</xdr:col>
      <xdr:colOff>47625</xdr:colOff>
      <xdr:row>2</xdr:row>
      <xdr:rowOff>342900</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771525" y="68580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26</xdr:row>
      <xdr:rowOff>38100</xdr:rowOff>
    </xdr:from>
    <xdr:to>
      <xdr:col>18</xdr:col>
      <xdr:colOff>38100</xdr:colOff>
      <xdr:row>27</xdr:row>
      <xdr:rowOff>180975</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62000" y="601980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800100</xdr:colOff>
      <xdr:row>1</xdr:row>
      <xdr:rowOff>0</xdr:rowOff>
    </xdr:from>
    <xdr:to>
      <xdr:col>19</xdr:col>
      <xdr:colOff>809626</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C00-000007000000}"/>
            </a:ext>
          </a:extLst>
        </xdr:cNvPr>
        <xdr:cNvSpPr/>
      </xdr:nvSpPr>
      <xdr:spPr>
        <a:xfrm flipH="1">
          <a:off x="168021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104774</xdr:colOff>
      <xdr:row>6</xdr:row>
      <xdr:rowOff>19050</xdr:rowOff>
    </xdr:from>
    <xdr:to>
      <xdr:col>17</xdr:col>
      <xdr:colOff>647699</xdr:colOff>
      <xdr:row>21</xdr:row>
      <xdr:rowOff>171450</xdr:rowOff>
    </xdr:to>
    <xdr:graphicFrame macro="">
      <xdr:nvGraphicFramePr>
        <xdr:cNvPr id="6" name="Gráfico 5">
          <a:extLst>
            <a:ext uri="{FF2B5EF4-FFF2-40B4-BE49-F238E27FC236}">
              <a16:creationId xmlns:a16="http://schemas.microsoft.com/office/drawing/2014/main" id="{77714DE5-F980-4E17-87E9-D56A635D0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95250</xdr:colOff>
      <xdr:row>54</xdr:row>
      <xdr:rowOff>19050</xdr:rowOff>
    </xdr:from>
    <xdr:to>
      <xdr:col>18</xdr:col>
      <xdr:colOff>200025</xdr:colOff>
      <xdr:row>70</xdr:row>
      <xdr:rowOff>85725</xdr:rowOff>
    </xdr:to>
    <xdr:graphicFrame macro="">
      <xdr:nvGraphicFramePr>
        <xdr:cNvPr id="8" name="Gráfico 7">
          <a:extLst>
            <a:ext uri="{FF2B5EF4-FFF2-40B4-BE49-F238E27FC236}">
              <a16:creationId xmlns:a16="http://schemas.microsoft.com/office/drawing/2014/main" id="{9F9B88D0-7D0E-4AE2-A982-6BB4A655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50</xdr:row>
      <xdr:rowOff>0</xdr:rowOff>
    </xdr:from>
    <xdr:to>
      <xdr:col>17</xdr:col>
      <xdr:colOff>723899</xdr:colOff>
      <xdr:row>52</xdr:row>
      <xdr:rowOff>9525</xdr:rowOff>
    </xdr:to>
    <xdr:sp macro="" textlink="">
      <xdr:nvSpPr>
        <xdr:cNvPr id="9" name="2 Rectángulo redondeado">
          <a:extLst>
            <a:ext uri="{FF2B5EF4-FFF2-40B4-BE49-F238E27FC236}">
              <a16:creationId xmlns:a16="http://schemas.microsoft.com/office/drawing/2014/main" id="{C96273D5-12FB-4749-B579-57E77DD4FE83}"/>
            </a:ext>
          </a:extLst>
        </xdr:cNvPr>
        <xdr:cNvSpPr/>
      </xdr:nvSpPr>
      <xdr:spPr>
        <a:xfrm>
          <a:off x="581024" y="10868025"/>
          <a:ext cx="143351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809624</xdr:colOff>
      <xdr:row>1</xdr:row>
      <xdr:rowOff>419100</xdr:rowOff>
    </xdr:to>
    <xdr:sp macro="" textlink="">
      <xdr:nvSpPr>
        <xdr:cNvPr id="2" name="1 Rectángulo redondeado">
          <a:extLst>
            <a:ext uri="{FF2B5EF4-FFF2-40B4-BE49-F238E27FC236}">
              <a16:creationId xmlns:a16="http://schemas.microsoft.com/office/drawing/2014/main" id="{00000000-0008-0000-0D00-000002000000}"/>
            </a:ext>
          </a:extLst>
        </xdr:cNvPr>
        <xdr:cNvSpPr/>
      </xdr:nvSpPr>
      <xdr:spPr>
        <a:xfrm>
          <a:off x="762000" y="16192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1</xdr:row>
      <xdr:rowOff>495300</xdr:rowOff>
    </xdr:from>
    <xdr:to>
      <xdr:col>17</xdr:col>
      <xdr:colOff>800100</xdr:colOff>
      <xdr:row>2</xdr:row>
      <xdr:rowOff>314325</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762000" y="657225"/>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25</xdr:row>
      <xdr:rowOff>47625</xdr:rowOff>
    </xdr:from>
    <xdr:to>
      <xdr:col>18</xdr:col>
      <xdr:colOff>19050</xdr:colOff>
      <xdr:row>28</xdr:row>
      <xdr:rowOff>57150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771524" y="5553075"/>
          <a:ext cx="15306676" cy="5810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800100</xdr:colOff>
      <xdr:row>1</xdr:row>
      <xdr:rowOff>19050</xdr:rowOff>
    </xdr:from>
    <xdr:to>
      <xdr:col>19</xdr:col>
      <xdr:colOff>809626</xdr:colOff>
      <xdr:row>1</xdr:row>
      <xdr:rowOff>304799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D00-000007000000}"/>
            </a:ext>
          </a:extLst>
        </xdr:cNvPr>
        <xdr:cNvSpPr/>
      </xdr:nvSpPr>
      <xdr:spPr>
        <a:xfrm flipH="1">
          <a:off x="16859250" y="1809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104775</xdr:colOff>
      <xdr:row>6</xdr:row>
      <xdr:rowOff>47625</xdr:rowOff>
    </xdr:from>
    <xdr:to>
      <xdr:col>17</xdr:col>
      <xdr:colOff>733425</xdr:colOff>
      <xdr:row>20</xdr:row>
      <xdr:rowOff>200025</xdr:rowOff>
    </xdr:to>
    <xdr:graphicFrame macro="">
      <xdr:nvGraphicFramePr>
        <xdr:cNvPr id="6" name="Gráfico 5">
          <a:extLst>
            <a:ext uri="{FF2B5EF4-FFF2-40B4-BE49-F238E27FC236}">
              <a16:creationId xmlns:a16="http://schemas.microsoft.com/office/drawing/2014/main" id="{EDD5C4F3-C654-4A09-A3C5-D17D1E617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123825</xdr:colOff>
      <xdr:row>54</xdr:row>
      <xdr:rowOff>19050</xdr:rowOff>
    </xdr:from>
    <xdr:to>
      <xdr:col>18</xdr:col>
      <xdr:colOff>304800</xdr:colOff>
      <xdr:row>70</xdr:row>
      <xdr:rowOff>142875</xdr:rowOff>
    </xdr:to>
    <xdr:graphicFrame macro="">
      <xdr:nvGraphicFramePr>
        <xdr:cNvPr id="8" name="Gráfico 7">
          <a:extLst>
            <a:ext uri="{FF2B5EF4-FFF2-40B4-BE49-F238E27FC236}">
              <a16:creationId xmlns:a16="http://schemas.microsoft.com/office/drawing/2014/main" id="{195589EC-906D-45C0-A21A-D56D39EF4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50</xdr:row>
      <xdr:rowOff>0</xdr:rowOff>
    </xdr:from>
    <xdr:to>
      <xdr:col>17</xdr:col>
      <xdr:colOff>723899</xdr:colOff>
      <xdr:row>52</xdr:row>
      <xdr:rowOff>9525</xdr:rowOff>
    </xdr:to>
    <xdr:sp macro="" textlink="">
      <xdr:nvSpPr>
        <xdr:cNvPr id="9" name="2 Rectángulo redondeado">
          <a:extLst>
            <a:ext uri="{FF2B5EF4-FFF2-40B4-BE49-F238E27FC236}">
              <a16:creationId xmlns:a16="http://schemas.microsoft.com/office/drawing/2014/main" id="{D7162B04-35D8-4345-AF7B-2CE819CBB677}"/>
            </a:ext>
          </a:extLst>
        </xdr:cNvPr>
        <xdr:cNvSpPr/>
      </xdr:nvSpPr>
      <xdr:spPr>
        <a:xfrm>
          <a:off x="638174" y="11534775"/>
          <a:ext cx="15268575"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ejecuciones hipotecarias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17</xdr:col>
      <xdr:colOff>819149</xdr:colOff>
      <xdr:row>1</xdr:row>
      <xdr:rowOff>438150</xdr:rowOff>
    </xdr:to>
    <xdr:sp macro="" textlink="">
      <xdr:nvSpPr>
        <xdr:cNvPr id="2" name="1 Rectángulo redondeado">
          <a:extLst>
            <a:ext uri="{FF2B5EF4-FFF2-40B4-BE49-F238E27FC236}">
              <a16:creationId xmlns:a16="http://schemas.microsoft.com/office/drawing/2014/main" id="{00000000-0008-0000-0E00-000002000000}"/>
            </a:ext>
          </a:extLst>
        </xdr:cNvPr>
        <xdr:cNvSpPr/>
      </xdr:nvSpPr>
      <xdr:spPr>
        <a:xfrm>
          <a:off x="77152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19050</xdr:colOff>
      <xdr:row>2</xdr:row>
      <xdr:rowOff>19050</xdr:rowOff>
    </xdr:from>
    <xdr:to>
      <xdr:col>18</xdr:col>
      <xdr:colOff>0</xdr:colOff>
      <xdr:row>3</xdr:row>
      <xdr:rowOff>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781050" y="695325"/>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752475</xdr:colOff>
      <xdr:row>25</xdr:row>
      <xdr:rowOff>114300</xdr:rowOff>
    </xdr:from>
    <xdr:to>
      <xdr:col>17</xdr:col>
      <xdr:colOff>790575</xdr:colOff>
      <xdr:row>28</xdr:row>
      <xdr:rowOff>19050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752475" y="5686425"/>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derivados de la Ley de Arrendamientos Urbanos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790575</xdr:colOff>
      <xdr:row>1</xdr:row>
      <xdr:rowOff>9525</xdr:rowOff>
    </xdr:from>
    <xdr:to>
      <xdr:col>19</xdr:col>
      <xdr:colOff>800101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E00-000006000000}"/>
            </a:ext>
          </a:extLst>
        </xdr:cNvPr>
        <xdr:cNvSpPr/>
      </xdr:nvSpPr>
      <xdr:spPr>
        <a:xfrm flipH="1">
          <a:off x="16849725"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104774</xdr:colOff>
      <xdr:row>5</xdr:row>
      <xdr:rowOff>9525</xdr:rowOff>
    </xdr:from>
    <xdr:to>
      <xdr:col>18</xdr:col>
      <xdr:colOff>152399</xdr:colOff>
      <xdr:row>21</xdr:row>
      <xdr:rowOff>104775</xdr:rowOff>
    </xdr:to>
    <xdr:graphicFrame macro="">
      <xdr:nvGraphicFramePr>
        <xdr:cNvPr id="7" name="Gráfico 6">
          <a:extLst>
            <a:ext uri="{FF2B5EF4-FFF2-40B4-BE49-F238E27FC236}">
              <a16:creationId xmlns:a16="http://schemas.microsoft.com/office/drawing/2014/main" id="{15927C2A-B3F7-489A-AA8D-B38E07194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114300</xdr:colOff>
      <xdr:row>54</xdr:row>
      <xdr:rowOff>28575</xdr:rowOff>
    </xdr:from>
    <xdr:to>
      <xdr:col>18</xdr:col>
      <xdr:colOff>276225</xdr:colOff>
      <xdr:row>71</xdr:row>
      <xdr:rowOff>0</xdr:rowOff>
    </xdr:to>
    <xdr:graphicFrame macro="">
      <xdr:nvGraphicFramePr>
        <xdr:cNvPr id="8" name="Gráfico 7">
          <a:extLst>
            <a:ext uri="{FF2B5EF4-FFF2-40B4-BE49-F238E27FC236}">
              <a16:creationId xmlns:a16="http://schemas.microsoft.com/office/drawing/2014/main" id="{AE2764AC-C6A8-4FF4-9895-68EF3D1A3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50</xdr:row>
      <xdr:rowOff>0</xdr:rowOff>
    </xdr:from>
    <xdr:to>
      <xdr:col>17</xdr:col>
      <xdr:colOff>723899</xdr:colOff>
      <xdr:row>52</xdr:row>
      <xdr:rowOff>9525</xdr:rowOff>
    </xdr:to>
    <xdr:sp macro="" textlink="">
      <xdr:nvSpPr>
        <xdr:cNvPr id="9" name="2 Rectángulo redondeado">
          <a:extLst>
            <a:ext uri="{FF2B5EF4-FFF2-40B4-BE49-F238E27FC236}">
              <a16:creationId xmlns:a16="http://schemas.microsoft.com/office/drawing/2014/main" id="{C4331D9D-1703-4530-9CF3-B829A4704EC2}"/>
            </a:ext>
          </a:extLst>
        </xdr:cNvPr>
        <xdr:cNvSpPr/>
      </xdr:nvSpPr>
      <xdr:spPr>
        <a:xfrm>
          <a:off x="638174" y="11534775"/>
          <a:ext cx="15268575"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la L.A.U.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685799</xdr:colOff>
      <xdr:row>1</xdr:row>
      <xdr:rowOff>419100</xdr:rowOff>
    </xdr:to>
    <xdr:sp macro="" textlink="">
      <xdr:nvSpPr>
        <xdr:cNvPr id="2" name="1 Rectángulo redondeado">
          <a:extLst>
            <a:ext uri="{FF2B5EF4-FFF2-40B4-BE49-F238E27FC236}">
              <a16:creationId xmlns:a16="http://schemas.microsoft.com/office/drawing/2014/main" id="{00000000-0008-0000-0F00-000002000000}"/>
            </a:ext>
          </a:extLst>
        </xdr:cNvPr>
        <xdr:cNvSpPr/>
      </xdr:nvSpPr>
      <xdr:spPr>
        <a:xfrm>
          <a:off x="762000" y="16192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2</xdr:row>
      <xdr:rowOff>0</xdr:rowOff>
    </xdr:from>
    <xdr:to>
      <xdr:col>17</xdr:col>
      <xdr:colOff>676275</xdr:colOff>
      <xdr:row>2</xdr:row>
      <xdr:rowOff>333375</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762000" y="676275"/>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19050</xdr:colOff>
      <xdr:row>25</xdr:row>
      <xdr:rowOff>19050</xdr:rowOff>
    </xdr:from>
    <xdr:to>
      <xdr:col>17</xdr:col>
      <xdr:colOff>695325</xdr:colOff>
      <xdr:row>27</xdr:row>
      <xdr:rowOff>28575</xdr:rowOff>
    </xdr:to>
    <xdr:sp macro="" textlink="">
      <xdr:nvSpPr>
        <xdr:cNvPr id="4" name="3 Rectángulo redondeado">
          <a:extLst>
            <a:ext uri="{FF2B5EF4-FFF2-40B4-BE49-F238E27FC236}">
              <a16:creationId xmlns:a16="http://schemas.microsoft.com/office/drawing/2014/main" id="{00000000-0008-0000-0F00-000004000000}"/>
            </a:ext>
          </a:extLst>
        </xdr:cNvPr>
        <xdr:cNvSpPr/>
      </xdr:nvSpPr>
      <xdr:spPr>
        <a:xfrm>
          <a:off x="781050" y="5810250"/>
          <a:ext cx="15278100"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419100</xdr:colOff>
      <xdr:row>1</xdr:row>
      <xdr:rowOff>9525</xdr:rowOff>
    </xdr:from>
    <xdr:to>
      <xdr:col>19</xdr:col>
      <xdr:colOff>428626</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F00-000007000000}"/>
            </a:ext>
          </a:extLst>
        </xdr:cNvPr>
        <xdr:cNvSpPr/>
      </xdr:nvSpPr>
      <xdr:spPr>
        <a:xfrm flipH="1">
          <a:off x="16602075"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123825</xdr:colOff>
      <xdr:row>4</xdr:row>
      <xdr:rowOff>485774</xdr:rowOff>
    </xdr:from>
    <xdr:to>
      <xdr:col>17</xdr:col>
      <xdr:colOff>428625</xdr:colOff>
      <xdr:row>21</xdr:row>
      <xdr:rowOff>171449</xdr:rowOff>
    </xdr:to>
    <xdr:graphicFrame macro="">
      <xdr:nvGraphicFramePr>
        <xdr:cNvPr id="6" name="Gráfico 5">
          <a:extLst>
            <a:ext uri="{FF2B5EF4-FFF2-40B4-BE49-F238E27FC236}">
              <a16:creationId xmlns:a16="http://schemas.microsoft.com/office/drawing/2014/main" id="{C168560D-A4E0-494E-8B94-84C1827C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76201</xdr:colOff>
      <xdr:row>53</xdr:row>
      <xdr:rowOff>9525</xdr:rowOff>
    </xdr:from>
    <xdr:to>
      <xdr:col>18</xdr:col>
      <xdr:colOff>171451</xdr:colOff>
      <xdr:row>70</xdr:row>
      <xdr:rowOff>152400</xdr:rowOff>
    </xdr:to>
    <xdr:graphicFrame macro="">
      <xdr:nvGraphicFramePr>
        <xdr:cNvPr id="8" name="Gráfico 7">
          <a:extLst>
            <a:ext uri="{FF2B5EF4-FFF2-40B4-BE49-F238E27FC236}">
              <a16:creationId xmlns:a16="http://schemas.microsoft.com/office/drawing/2014/main" id="{4F654364-33C4-4EC6-8ED8-8F153C28A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9" name="2 Rectángulo redondeado">
          <a:extLst>
            <a:ext uri="{FF2B5EF4-FFF2-40B4-BE49-F238E27FC236}">
              <a16:creationId xmlns:a16="http://schemas.microsoft.com/office/drawing/2014/main" id="{F4006D77-5AA2-4874-86E9-773B470B5B24}"/>
            </a:ext>
          </a:extLst>
        </xdr:cNvPr>
        <xdr:cNvSpPr/>
      </xdr:nvSpPr>
      <xdr:spPr>
        <a:xfrm>
          <a:off x="638174" y="11534775"/>
          <a:ext cx="15268575"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15</xdr:col>
      <xdr:colOff>895349</xdr:colOff>
      <xdr:row>1</xdr:row>
      <xdr:rowOff>438150</xdr:rowOff>
    </xdr:to>
    <xdr:sp macro="" textlink="">
      <xdr:nvSpPr>
        <xdr:cNvPr id="5" name="1 Rectángulo redondeado">
          <a:extLst>
            <a:ext uri="{FF2B5EF4-FFF2-40B4-BE49-F238E27FC236}">
              <a16:creationId xmlns:a16="http://schemas.microsoft.com/office/drawing/2014/main" id="{9FEF2A60-CADC-41E8-9CAA-4E55117D261B}"/>
            </a:ext>
          </a:extLst>
        </xdr:cNvPr>
        <xdr:cNvSpPr/>
      </xdr:nvSpPr>
      <xdr:spPr>
        <a:xfrm>
          <a:off x="79057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66675</xdr:colOff>
      <xdr:row>1</xdr:row>
      <xdr:rowOff>495300</xdr:rowOff>
    </xdr:from>
    <xdr:to>
      <xdr:col>15</xdr:col>
      <xdr:colOff>923925</xdr:colOff>
      <xdr:row>4</xdr:row>
      <xdr:rowOff>28575</xdr:rowOff>
    </xdr:to>
    <xdr:sp macro="" textlink="">
      <xdr:nvSpPr>
        <xdr:cNvPr id="6" name="2 Rectángulo redondeado">
          <a:extLst>
            <a:ext uri="{FF2B5EF4-FFF2-40B4-BE49-F238E27FC236}">
              <a16:creationId xmlns:a16="http://schemas.microsoft.com/office/drawing/2014/main" id="{8BF36603-629D-4114-9E28-0448F509F407}"/>
            </a:ext>
          </a:extLst>
        </xdr:cNvPr>
        <xdr:cNvSpPr/>
      </xdr:nvSpPr>
      <xdr:spPr>
        <a:xfrm>
          <a:off x="828675" y="657225"/>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Acciones individuales sobre condiciones generales incluidas en contratos de financiación con garantías reales inmobiliarias cuyo prestatario sea una persona física presentadas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7" name="4 Pentágono">
          <a:hlinkClick xmlns:r="http://schemas.openxmlformats.org/officeDocument/2006/relationships" r:id="rId1"/>
          <a:extLst>
            <a:ext uri="{FF2B5EF4-FFF2-40B4-BE49-F238E27FC236}">
              <a16:creationId xmlns:a16="http://schemas.microsoft.com/office/drawing/2014/main" id="{17CC9689-77BE-47DB-B252-A29DC140AB86}"/>
            </a:ext>
          </a:extLst>
        </xdr:cNvPr>
        <xdr:cNvSpPr/>
      </xdr:nvSpPr>
      <xdr:spPr>
        <a:xfrm flipH="1">
          <a:off x="170973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18</xdr:col>
      <xdr:colOff>200024</xdr:colOff>
      <xdr:row>1</xdr:row>
      <xdr:rowOff>438150</xdr:rowOff>
    </xdr:to>
    <xdr:sp macro="" textlink="">
      <xdr:nvSpPr>
        <xdr:cNvPr id="2" name="1 Rectángulo redondeado">
          <a:extLst>
            <a:ext uri="{FF2B5EF4-FFF2-40B4-BE49-F238E27FC236}">
              <a16:creationId xmlns:a16="http://schemas.microsoft.com/office/drawing/2014/main" id="{00000000-0008-0000-1100-000002000000}"/>
            </a:ext>
          </a:extLst>
        </xdr:cNvPr>
        <xdr:cNvSpPr/>
      </xdr:nvSpPr>
      <xdr:spPr>
        <a:xfrm>
          <a:off x="79057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18</xdr:col>
      <xdr:colOff>180975</xdr:colOff>
      <xdr:row>4</xdr:row>
      <xdr:rowOff>76200</xdr:rowOff>
    </xdr:to>
    <xdr:sp macro="" textlink="">
      <xdr:nvSpPr>
        <xdr:cNvPr id="3" name="2 Rectángulo redondeado">
          <a:extLst>
            <a:ext uri="{FF2B5EF4-FFF2-40B4-BE49-F238E27FC236}">
              <a16:creationId xmlns:a16="http://schemas.microsoft.com/office/drawing/2014/main" id="{00000000-0008-0000-1100-000003000000}"/>
            </a:ext>
          </a:extLst>
        </xdr:cNvPr>
        <xdr:cNvSpPr/>
      </xdr:nvSpPr>
      <xdr:spPr>
        <a:xfrm>
          <a:off x="781050" y="704850"/>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ingresados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18</xdr:col>
      <xdr:colOff>828676</xdr:colOff>
      <xdr:row>1</xdr:row>
      <xdr:rowOff>285749</xdr:rowOff>
    </xdr:to>
    <xdr:sp macro="" textlink="">
      <xdr:nvSpPr>
        <xdr:cNvPr id="6" name="3 Pentágono">
          <a:hlinkClick xmlns:r="http://schemas.openxmlformats.org/officeDocument/2006/relationships" r:id="rId1"/>
          <a:extLst>
            <a:ext uri="{FF2B5EF4-FFF2-40B4-BE49-F238E27FC236}">
              <a16:creationId xmlns:a16="http://schemas.microsoft.com/office/drawing/2014/main" id="{935CD9EF-3FB3-4141-B35B-EE3D02622591}"/>
            </a:ext>
          </a:extLst>
        </xdr:cNvPr>
        <xdr:cNvSpPr/>
      </xdr:nvSpPr>
      <xdr:spPr>
        <a:xfrm flipH="1">
          <a:off x="1673542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476249</xdr:colOff>
      <xdr:row>50</xdr:row>
      <xdr:rowOff>476250</xdr:rowOff>
    </xdr:from>
    <xdr:to>
      <xdr:col>18</xdr:col>
      <xdr:colOff>552449</xdr:colOff>
      <xdr:row>68</xdr:row>
      <xdr:rowOff>28575</xdr:rowOff>
    </xdr:to>
    <xdr:graphicFrame macro="">
      <xdr:nvGraphicFramePr>
        <xdr:cNvPr id="5" name="Gráfico 4">
          <a:extLst>
            <a:ext uri="{FF2B5EF4-FFF2-40B4-BE49-F238E27FC236}">
              <a16:creationId xmlns:a16="http://schemas.microsoft.com/office/drawing/2014/main" id="{C9243759-A6CF-4949-A04E-6AD1F0887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47</xdr:row>
      <xdr:rowOff>0</xdr:rowOff>
    </xdr:from>
    <xdr:to>
      <xdr:col>17</xdr:col>
      <xdr:colOff>723899</xdr:colOff>
      <xdr:row>49</xdr:row>
      <xdr:rowOff>9525</xdr:rowOff>
    </xdr:to>
    <xdr:sp macro="" textlink="">
      <xdr:nvSpPr>
        <xdr:cNvPr id="7" name="2 Rectángulo redondeado">
          <a:extLst>
            <a:ext uri="{FF2B5EF4-FFF2-40B4-BE49-F238E27FC236}">
              <a16:creationId xmlns:a16="http://schemas.microsoft.com/office/drawing/2014/main" id="{616170C7-6742-4640-AE80-914CB64CB093}"/>
            </a:ext>
          </a:extLst>
        </xdr:cNvPr>
        <xdr:cNvSpPr/>
      </xdr:nvSpPr>
      <xdr:spPr>
        <a:xfrm>
          <a:off x="638174" y="10915650"/>
          <a:ext cx="154495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registrados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11</xdr:col>
      <xdr:colOff>0</xdr:colOff>
      <xdr:row>6</xdr:row>
      <xdr:rowOff>0</xdr:rowOff>
    </xdr:from>
    <xdr:to>
      <xdr:col>18</xdr:col>
      <xdr:colOff>409575</xdr:colOff>
      <xdr:row>22</xdr:row>
      <xdr:rowOff>180975</xdr:rowOff>
    </xdr:to>
    <xdr:graphicFrame macro="">
      <xdr:nvGraphicFramePr>
        <xdr:cNvPr id="8" name="Gráfico 7">
          <a:extLst>
            <a:ext uri="{FF2B5EF4-FFF2-40B4-BE49-F238E27FC236}">
              <a16:creationId xmlns:a16="http://schemas.microsoft.com/office/drawing/2014/main" id="{07886A4E-D5E2-4CED-9294-4EAB3951F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15</xdr:col>
      <xdr:colOff>161924</xdr:colOff>
      <xdr:row>1</xdr:row>
      <xdr:rowOff>438150</xdr:rowOff>
    </xdr:to>
    <xdr:sp macro="" textlink="">
      <xdr:nvSpPr>
        <xdr:cNvPr id="2" name="1 Rectángulo redondeado">
          <a:extLst>
            <a:ext uri="{FF2B5EF4-FFF2-40B4-BE49-F238E27FC236}">
              <a16:creationId xmlns:a16="http://schemas.microsoft.com/office/drawing/2014/main" id="{05924BCD-C1AE-48EB-9EC1-413290F569E1}"/>
            </a:ext>
          </a:extLst>
        </xdr:cNvPr>
        <xdr:cNvSpPr/>
      </xdr:nvSpPr>
      <xdr:spPr>
        <a:xfrm>
          <a:off x="79057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15</xdr:col>
      <xdr:colOff>142875</xdr:colOff>
      <xdr:row>4</xdr:row>
      <xdr:rowOff>76200</xdr:rowOff>
    </xdr:to>
    <xdr:sp macro="" textlink="">
      <xdr:nvSpPr>
        <xdr:cNvPr id="3" name="2 Rectángulo redondeado">
          <a:extLst>
            <a:ext uri="{FF2B5EF4-FFF2-40B4-BE49-F238E27FC236}">
              <a16:creationId xmlns:a16="http://schemas.microsoft.com/office/drawing/2014/main" id="{9437A69D-FC72-4EF0-BF1C-895ACA393F2A}"/>
            </a:ext>
          </a:extLst>
        </xdr:cNvPr>
        <xdr:cNvSpPr/>
      </xdr:nvSpPr>
      <xdr:spPr>
        <a:xfrm>
          <a:off x="781050" y="704850"/>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PROVINCIALES </a:t>
          </a:r>
          <a:r>
            <a:rPr kumimoji="0" lang="es-ES" sz="1600" b="1" i="0" u="none" strike="noStrike" kern="0" cap="none"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4T</a:t>
          </a:r>
          <a:r>
            <a:rPr kumimoji="0" lang="es-ES" sz="1600" b="1" i="0" u="none" strike="noStrike" kern="0" cap="none" spc="0" normalizeH="0" baseline="0" noProof="0">
              <a:ln>
                <a:noFill/>
              </a:ln>
              <a:solidFill>
                <a:srgbClr val="FFFF00"/>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2021</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9FFA2D79-CA97-4EA8-AD73-2618A349F52A}"/>
            </a:ext>
          </a:extLst>
        </xdr:cNvPr>
        <xdr:cNvSpPr/>
      </xdr:nvSpPr>
      <xdr:spPr>
        <a:xfrm flipH="1">
          <a:off x="158686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933450</xdr:colOff>
      <xdr:row>194</xdr:row>
      <xdr:rowOff>0</xdr:rowOff>
    </xdr:from>
    <xdr:to>
      <xdr:col>16</xdr:col>
      <xdr:colOff>266700</xdr:colOff>
      <xdr:row>209</xdr:row>
      <xdr:rowOff>152400</xdr:rowOff>
    </xdr:to>
    <xdr:graphicFrame macro="">
      <xdr:nvGraphicFramePr>
        <xdr:cNvPr id="3247218" name="1 Gráfico">
          <a:extLst>
            <a:ext uri="{FF2B5EF4-FFF2-40B4-BE49-F238E27FC236}">
              <a16:creationId xmlns:a16="http://schemas.microsoft.com/office/drawing/2014/main" id="{00000000-0008-0000-0100-000072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38101</xdr:colOff>
      <xdr:row>4</xdr:row>
      <xdr:rowOff>19051</xdr:rowOff>
    </xdr:from>
    <xdr:to>
      <xdr:col>15</xdr:col>
      <xdr:colOff>142876</xdr:colOff>
      <xdr:row>24</xdr:row>
      <xdr:rowOff>171451</xdr:rowOff>
    </xdr:to>
    <xdr:graphicFrame macro="">
      <xdr:nvGraphicFramePr>
        <xdr:cNvPr id="3247219" name="4 Gráfico">
          <a:extLst>
            <a:ext uri="{FF2B5EF4-FFF2-40B4-BE49-F238E27FC236}">
              <a16:creationId xmlns:a16="http://schemas.microsoft.com/office/drawing/2014/main" id="{00000000-0008-0000-0100-000073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266700</xdr:colOff>
      <xdr:row>76</xdr:row>
      <xdr:rowOff>76200</xdr:rowOff>
    </xdr:from>
    <xdr:to>
      <xdr:col>16</xdr:col>
      <xdr:colOff>857250</xdr:colOff>
      <xdr:row>93</xdr:row>
      <xdr:rowOff>19050</xdr:rowOff>
    </xdr:to>
    <xdr:graphicFrame macro="">
      <xdr:nvGraphicFramePr>
        <xdr:cNvPr id="3247220" name="5 Gráfico">
          <a:extLst>
            <a:ext uri="{FF2B5EF4-FFF2-40B4-BE49-F238E27FC236}">
              <a16:creationId xmlns:a16="http://schemas.microsoft.com/office/drawing/2014/main" id="{00000000-0008-0000-0100-000074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923925</xdr:colOff>
      <xdr:row>131</xdr:row>
      <xdr:rowOff>638175</xdr:rowOff>
    </xdr:from>
    <xdr:to>
      <xdr:col>16</xdr:col>
      <xdr:colOff>676275</xdr:colOff>
      <xdr:row>148</xdr:row>
      <xdr:rowOff>152400</xdr:rowOff>
    </xdr:to>
    <xdr:graphicFrame macro="">
      <xdr:nvGraphicFramePr>
        <xdr:cNvPr id="3247221" name="6 Gráfico">
          <a:extLst>
            <a:ext uri="{FF2B5EF4-FFF2-40B4-BE49-F238E27FC236}">
              <a16:creationId xmlns:a16="http://schemas.microsoft.com/office/drawing/2014/main" id="{00000000-0008-0000-0100-000075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781050</xdr:colOff>
      <xdr:row>241</xdr:row>
      <xdr:rowOff>133350</xdr:rowOff>
    </xdr:from>
    <xdr:to>
      <xdr:col>14</xdr:col>
      <xdr:colOff>400050</xdr:colOff>
      <xdr:row>258</xdr:row>
      <xdr:rowOff>19050</xdr:rowOff>
    </xdr:to>
    <xdr:graphicFrame macro="">
      <xdr:nvGraphicFramePr>
        <xdr:cNvPr id="3247222" name="7 Gráfico">
          <a:extLst>
            <a:ext uri="{FF2B5EF4-FFF2-40B4-BE49-F238E27FC236}">
              <a16:creationId xmlns:a16="http://schemas.microsoft.com/office/drawing/2014/main" id="{00000000-0008-0000-0100-000076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971550</xdr:colOff>
      <xdr:row>155</xdr:row>
      <xdr:rowOff>104776</xdr:rowOff>
    </xdr:from>
    <xdr:to>
      <xdr:col>16</xdr:col>
      <xdr:colOff>571500</xdr:colOff>
      <xdr:row>172</xdr:row>
      <xdr:rowOff>19051</xdr:rowOff>
    </xdr:to>
    <xdr:graphicFrame macro="">
      <xdr:nvGraphicFramePr>
        <xdr:cNvPr id="3247223" name="6 Gráfico">
          <a:extLst>
            <a:ext uri="{FF2B5EF4-FFF2-40B4-BE49-F238E27FC236}">
              <a16:creationId xmlns:a16="http://schemas.microsoft.com/office/drawing/2014/main" id="{00000000-0008-0000-0100-000077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657225</xdr:colOff>
      <xdr:row>1</xdr:row>
      <xdr:rowOff>0</xdr:rowOff>
    </xdr:from>
    <xdr:to>
      <xdr:col>14</xdr:col>
      <xdr:colOff>0</xdr:colOff>
      <xdr:row>1</xdr:row>
      <xdr:rowOff>419100</xdr:rowOff>
    </xdr:to>
    <xdr:sp macro="" textlink="">
      <xdr:nvSpPr>
        <xdr:cNvPr id="8" name="7 Rectángulo redondeado">
          <a:extLst>
            <a:ext uri="{FF2B5EF4-FFF2-40B4-BE49-F238E27FC236}">
              <a16:creationId xmlns:a16="http://schemas.microsoft.com/office/drawing/2014/main" id="{00000000-0008-0000-0100-000008000000}"/>
            </a:ext>
          </a:extLst>
        </xdr:cNvPr>
        <xdr:cNvSpPr/>
      </xdr:nvSpPr>
      <xdr:spPr>
        <a:xfrm>
          <a:off x="657225" y="180975"/>
          <a:ext cx="136112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15</xdr:col>
      <xdr:colOff>180975</xdr:colOff>
      <xdr:row>1</xdr:row>
      <xdr:rowOff>0</xdr:rowOff>
    </xdr:from>
    <xdr:to>
      <xdr:col>15</xdr:col>
      <xdr:colOff>1009651</xdr:colOff>
      <xdr:row>1</xdr:row>
      <xdr:rowOff>285749</xdr:rowOff>
    </xdr:to>
    <xdr:sp macro="" textlink="">
      <xdr:nvSpPr>
        <xdr:cNvPr id="15" name="14 Pentágono">
          <a:hlinkClick xmlns:r="http://schemas.openxmlformats.org/officeDocument/2006/relationships" r:id="rId7"/>
          <a:extLst>
            <a:ext uri="{FF2B5EF4-FFF2-40B4-BE49-F238E27FC236}">
              <a16:creationId xmlns:a16="http://schemas.microsoft.com/office/drawing/2014/main" id="{00000000-0008-0000-0100-00000F000000}"/>
            </a:ext>
          </a:extLst>
        </xdr:cNvPr>
        <xdr:cNvSpPr/>
      </xdr:nvSpPr>
      <xdr:spPr>
        <a:xfrm flipH="1">
          <a:off x="15411450" y="1809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0</xdr:colOff>
      <xdr:row>65</xdr:row>
      <xdr:rowOff>123825</xdr:rowOff>
    </xdr:from>
    <xdr:to>
      <xdr:col>14</xdr:col>
      <xdr:colOff>0</xdr:colOff>
      <xdr:row>65</xdr:row>
      <xdr:rowOff>542925</xdr:rowOff>
    </xdr:to>
    <xdr:sp macro="" textlink="">
      <xdr:nvSpPr>
        <xdr:cNvPr id="16" name="15 Rectángulo redondeado">
          <a:extLst>
            <a:ext uri="{FF2B5EF4-FFF2-40B4-BE49-F238E27FC236}">
              <a16:creationId xmlns:a16="http://schemas.microsoft.com/office/drawing/2014/main" id="{00000000-0008-0000-0100-000010000000}"/>
            </a:ext>
          </a:extLst>
        </xdr:cNvPr>
        <xdr:cNvSpPr/>
      </xdr:nvSpPr>
      <xdr:spPr>
        <a:xfrm>
          <a:off x="657225" y="10629900"/>
          <a:ext cx="135540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129</xdr:row>
      <xdr:rowOff>161925</xdr:rowOff>
    </xdr:from>
    <xdr:to>
      <xdr:col>14</xdr:col>
      <xdr:colOff>0</xdr:colOff>
      <xdr:row>129</xdr:row>
      <xdr:rowOff>581025</xdr:rowOff>
    </xdr:to>
    <xdr:sp macro="" textlink="">
      <xdr:nvSpPr>
        <xdr:cNvPr id="17" name="16 Rectángulo redondeado">
          <a:extLst>
            <a:ext uri="{FF2B5EF4-FFF2-40B4-BE49-F238E27FC236}">
              <a16:creationId xmlns:a16="http://schemas.microsoft.com/office/drawing/2014/main" id="{00000000-0008-0000-0100-000011000000}"/>
            </a:ext>
          </a:extLst>
        </xdr:cNvPr>
        <xdr:cNvSpPr/>
      </xdr:nvSpPr>
      <xdr:spPr>
        <a:xfrm>
          <a:off x="657225" y="21069300"/>
          <a:ext cx="135540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1</xdr:col>
      <xdr:colOff>19050</xdr:colOff>
      <xdr:row>232</xdr:row>
      <xdr:rowOff>190500</xdr:rowOff>
    </xdr:from>
    <xdr:to>
      <xdr:col>14</xdr:col>
      <xdr:colOff>19050</xdr:colOff>
      <xdr:row>232</xdr:row>
      <xdr:rowOff>609600</xdr:rowOff>
    </xdr:to>
    <xdr:sp macro="" textlink="">
      <xdr:nvSpPr>
        <xdr:cNvPr id="22" name="21 Rectángulo redondeado">
          <a:extLst>
            <a:ext uri="{FF2B5EF4-FFF2-40B4-BE49-F238E27FC236}">
              <a16:creationId xmlns:a16="http://schemas.microsoft.com/office/drawing/2014/main" id="{00000000-0008-0000-0100-000016000000}"/>
            </a:ext>
          </a:extLst>
        </xdr:cNvPr>
        <xdr:cNvSpPr/>
      </xdr:nvSpPr>
      <xdr:spPr>
        <a:xfrm>
          <a:off x="676275" y="36718875"/>
          <a:ext cx="138779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Servicios Comunes de Notificaciones y Embargos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209550</xdr:rowOff>
    </xdr:from>
    <xdr:to>
      <xdr:col>5</xdr:col>
      <xdr:colOff>295275</xdr:colOff>
      <xdr:row>1</xdr:row>
      <xdr:rowOff>381000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704850" y="209550"/>
          <a:ext cx="14049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6</xdr:col>
      <xdr:colOff>695325</xdr:colOff>
      <xdr:row>1</xdr:row>
      <xdr:rowOff>9525</xdr:rowOff>
    </xdr:from>
    <xdr:to>
      <xdr:col>8</xdr:col>
      <xdr:colOff>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flipH="1">
          <a:off x="15916275" y="2571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xdr:row>
      <xdr:rowOff>9525</xdr:rowOff>
    </xdr:from>
    <xdr:to>
      <xdr:col>9</xdr:col>
      <xdr:colOff>781050</xdr:colOff>
      <xdr:row>1</xdr:row>
      <xdr:rowOff>428625</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50" y="200025"/>
          <a:ext cx="141351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2</xdr:row>
      <xdr:rowOff>0</xdr:rowOff>
    </xdr:from>
    <xdr:to>
      <xdr:col>9</xdr:col>
      <xdr:colOff>790575</xdr:colOff>
      <xdr:row>2</xdr:row>
      <xdr:rowOff>333375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704850"/>
          <a:ext cx="141541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0</xdr:colOff>
      <xdr:row>24</xdr:row>
      <xdr:rowOff>200025</xdr:rowOff>
    </xdr:from>
    <xdr:to>
      <xdr:col>9</xdr:col>
      <xdr:colOff>790575</xdr:colOff>
      <xdr:row>25</xdr:row>
      <xdr:rowOff>0</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581025" y="5981700"/>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11</xdr:col>
      <xdr:colOff>0</xdr:colOff>
      <xdr:row>1</xdr:row>
      <xdr:rowOff>0</xdr:rowOff>
    </xdr:from>
    <xdr:to>
      <xdr:col>12</xdr:col>
      <xdr:colOff>9526</xdr:colOff>
      <xdr:row>1</xdr:row>
      <xdr:rowOff>285749</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flipH="1">
          <a:off x="1663065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200025</xdr:colOff>
      <xdr:row>4</xdr:row>
      <xdr:rowOff>485775</xdr:rowOff>
    </xdr:from>
    <xdr:to>
      <xdr:col>18</xdr:col>
      <xdr:colOff>180975</xdr:colOff>
      <xdr:row>19</xdr:row>
      <xdr:rowOff>152400</xdr:rowOff>
    </xdr:to>
    <xdr:graphicFrame macro="">
      <xdr:nvGraphicFramePr>
        <xdr:cNvPr id="3" name="Gráfico 2">
          <a:extLst>
            <a:ext uri="{FF2B5EF4-FFF2-40B4-BE49-F238E27FC236}">
              <a16:creationId xmlns:a16="http://schemas.microsoft.com/office/drawing/2014/main" id="{EFC535D2-1647-4E9D-A166-D59700BE6B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209550</xdr:colOff>
      <xdr:row>50</xdr:row>
      <xdr:rowOff>457200</xdr:rowOff>
    </xdr:from>
    <xdr:to>
      <xdr:col>18</xdr:col>
      <xdr:colOff>314325</xdr:colOff>
      <xdr:row>66</xdr:row>
      <xdr:rowOff>47625</xdr:rowOff>
    </xdr:to>
    <xdr:graphicFrame macro="">
      <xdr:nvGraphicFramePr>
        <xdr:cNvPr id="10" name="Gráfico 9">
          <a:extLst>
            <a:ext uri="{FF2B5EF4-FFF2-40B4-BE49-F238E27FC236}">
              <a16:creationId xmlns:a16="http://schemas.microsoft.com/office/drawing/2014/main" id="{2E593EEB-99AD-4D57-A886-2D4DFDE07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47</xdr:row>
      <xdr:rowOff>0</xdr:rowOff>
    </xdr:from>
    <xdr:to>
      <xdr:col>17</xdr:col>
      <xdr:colOff>723899</xdr:colOff>
      <xdr:row>49</xdr:row>
      <xdr:rowOff>9525</xdr:rowOff>
    </xdr:to>
    <xdr:sp macro="" textlink="">
      <xdr:nvSpPr>
        <xdr:cNvPr id="11" name="2 Rectángulo redondeado">
          <a:extLst>
            <a:ext uri="{FF2B5EF4-FFF2-40B4-BE49-F238E27FC236}">
              <a16:creationId xmlns:a16="http://schemas.microsoft.com/office/drawing/2014/main" id="{5738A583-5F10-4FE0-8D95-4A8975588409}"/>
            </a:ext>
          </a:extLst>
        </xdr:cNvPr>
        <xdr:cNvSpPr/>
      </xdr:nvSpPr>
      <xdr:spPr>
        <a:xfrm>
          <a:off x="581024" y="11801475"/>
          <a:ext cx="153638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1</xdr:row>
      <xdr:rowOff>19050</xdr:rowOff>
    </xdr:from>
    <xdr:to>
      <xdr:col>17</xdr:col>
      <xdr:colOff>561975</xdr:colOff>
      <xdr:row>1</xdr:row>
      <xdr:rowOff>438150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00075" y="209550"/>
          <a:ext cx="151828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instruccion</a:t>
          </a:r>
        </a:p>
      </xdr:txBody>
    </xdr:sp>
    <xdr:clientData/>
  </xdr:twoCellAnchor>
  <xdr:twoCellAnchor>
    <xdr:from>
      <xdr:col>1</xdr:col>
      <xdr:colOff>9525</xdr:colOff>
      <xdr:row>1</xdr:row>
      <xdr:rowOff>504825</xdr:rowOff>
    </xdr:from>
    <xdr:to>
      <xdr:col>17</xdr:col>
      <xdr:colOff>571500</xdr:colOff>
      <xdr:row>2</xdr:row>
      <xdr:rowOff>323850</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590550" y="695325"/>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no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23</xdr:row>
      <xdr:rowOff>409575</xdr:rowOff>
    </xdr:from>
    <xdr:to>
      <xdr:col>17</xdr:col>
      <xdr:colOff>590549</xdr:colOff>
      <xdr:row>24</xdr:row>
      <xdr:rowOff>581025</xdr:rowOff>
    </xdr:to>
    <xdr:sp macro="" textlink="">
      <xdr:nvSpPr>
        <xdr:cNvPr id="6" name="5 Rectángulo redondeado">
          <a:extLst>
            <a:ext uri="{FF2B5EF4-FFF2-40B4-BE49-F238E27FC236}">
              <a16:creationId xmlns:a16="http://schemas.microsoft.com/office/drawing/2014/main" id="{00000000-0008-0000-0400-000006000000}"/>
            </a:ext>
          </a:extLst>
        </xdr:cNvPr>
        <xdr:cNvSpPr/>
      </xdr:nvSpPr>
      <xdr:spPr>
        <a:xfrm>
          <a:off x="590550" y="5895975"/>
          <a:ext cx="15220949"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 natural no empresario presentados</a:t>
          </a: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342900</xdr:colOff>
      <xdr:row>1</xdr:row>
      <xdr:rowOff>0</xdr:rowOff>
    </xdr:from>
    <xdr:to>
      <xdr:col>19</xdr:col>
      <xdr:colOff>352426</xdr:colOff>
      <xdr:row>1</xdr:row>
      <xdr:rowOff>285749</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flipH="1">
          <a:off x="163830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190500</xdr:colOff>
      <xdr:row>5</xdr:row>
      <xdr:rowOff>9525</xdr:rowOff>
    </xdr:from>
    <xdr:to>
      <xdr:col>18</xdr:col>
      <xdr:colOff>171450</xdr:colOff>
      <xdr:row>19</xdr:row>
      <xdr:rowOff>152400</xdr:rowOff>
    </xdr:to>
    <xdr:graphicFrame macro="">
      <xdr:nvGraphicFramePr>
        <xdr:cNvPr id="7" name="Gráfico 6">
          <a:extLst>
            <a:ext uri="{FF2B5EF4-FFF2-40B4-BE49-F238E27FC236}">
              <a16:creationId xmlns:a16="http://schemas.microsoft.com/office/drawing/2014/main" id="{8A06BB2B-17C9-4DDB-9F55-ED5C48A8A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200025</xdr:colOff>
      <xdr:row>52</xdr:row>
      <xdr:rowOff>476250</xdr:rowOff>
    </xdr:from>
    <xdr:to>
      <xdr:col>18</xdr:col>
      <xdr:colOff>371475</xdr:colOff>
      <xdr:row>69</xdr:row>
      <xdr:rowOff>9525</xdr:rowOff>
    </xdr:to>
    <xdr:graphicFrame macro="">
      <xdr:nvGraphicFramePr>
        <xdr:cNvPr id="9" name="Gráfico 8">
          <a:extLst>
            <a:ext uri="{FF2B5EF4-FFF2-40B4-BE49-F238E27FC236}">
              <a16:creationId xmlns:a16="http://schemas.microsoft.com/office/drawing/2014/main" id="{9797BC96-E76C-49E1-A17E-76DA9B950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10" name="2 Rectángulo redondeado">
          <a:extLst>
            <a:ext uri="{FF2B5EF4-FFF2-40B4-BE49-F238E27FC236}">
              <a16:creationId xmlns:a16="http://schemas.microsoft.com/office/drawing/2014/main" id="{F33B4AEC-C723-47B0-9A17-CCA7DE61A232}"/>
            </a:ext>
          </a:extLst>
        </xdr:cNvPr>
        <xdr:cNvSpPr/>
      </xdr:nvSpPr>
      <xdr:spPr>
        <a:xfrm>
          <a:off x="638174" y="10848975"/>
          <a:ext cx="142017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no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1</xdr:row>
      <xdr:rowOff>19050</xdr:rowOff>
    </xdr:from>
    <xdr:to>
      <xdr:col>17</xdr:col>
      <xdr:colOff>561975</xdr:colOff>
      <xdr:row>1</xdr:row>
      <xdr:rowOff>438150</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600075" y="209550"/>
          <a:ext cx="151828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instruccion</a:t>
          </a:r>
        </a:p>
      </xdr:txBody>
    </xdr:sp>
    <xdr:clientData/>
  </xdr:twoCellAnchor>
  <xdr:twoCellAnchor>
    <xdr:from>
      <xdr:col>1</xdr:col>
      <xdr:colOff>9525</xdr:colOff>
      <xdr:row>1</xdr:row>
      <xdr:rowOff>504824</xdr:rowOff>
    </xdr:from>
    <xdr:to>
      <xdr:col>17</xdr:col>
      <xdr:colOff>571500</xdr:colOff>
      <xdr:row>3</xdr:row>
      <xdr:rowOff>200025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590550" y="695324"/>
          <a:ext cx="15201900" cy="6477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de Concursos presentados </a:t>
          </a:r>
        </a:p>
        <a:p>
          <a:pPr marL="0" marR="0" indent="0" algn="ctr" defTabSz="914400" eaLnBrk="1" fontAlgn="auto" latinLnBrk="0" hangingPunct="1">
            <a:lnSpc>
              <a:spcPct val="100000"/>
            </a:lnSpc>
            <a:spcBef>
              <a:spcPts val="0"/>
            </a:spcBef>
            <a:spcAft>
              <a:spcPts val="0"/>
            </a:spcAft>
            <a:buClrTx/>
            <a:buSzTx/>
            <a:buFontTx/>
            <a:buNone/>
            <a:tabLst/>
            <a:defRPr/>
          </a:pPr>
          <a:r>
            <a:rPr lang="es-ES" sz="1100" b="1">
              <a:solidFill>
                <a:schemeClr val="lt1"/>
              </a:solidFill>
              <a:effectLst/>
              <a:latin typeface="+mn-lt"/>
              <a:ea typeface="+mn-ea"/>
              <a:cs typeface="+mn-cs"/>
            </a:rPr>
            <a:t>(contabilizando los presentados en Juzgados de lo Mercantil y de Primera Instancia)</a:t>
          </a:r>
          <a:endParaRPr lang="es-ES" sz="2000">
            <a:effectLst/>
          </a:endParaRPr>
        </a:p>
        <a:p>
          <a:pPr algn="ct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24</xdr:row>
      <xdr:rowOff>19050</xdr:rowOff>
    </xdr:from>
    <xdr:to>
      <xdr:col>17</xdr:col>
      <xdr:colOff>590549</xdr:colOff>
      <xdr:row>25</xdr:row>
      <xdr:rowOff>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590550" y="5819775"/>
          <a:ext cx="15220949"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a:t>
          </a:r>
        </a:p>
        <a:p>
          <a:pPr algn="ctr"/>
          <a:r>
            <a:rPr lang="es-ES" sz="1200" b="1">
              <a:latin typeface="Verdana" panose="020B0604030504040204" pitchFamily="34" charset="0"/>
              <a:ea typeface="Verdana" panose="020B0604030504040204" pitchFamily="34" charset="0"/>
              <a:cs typeface="Verdana" panose="020B0604030504040204" pitchFamily="34" charset="0"/>
            </a:rPr>
            <a:t>(contabilizando los presentados en Juzgados de lo Mercantil y de Primera Instancia)</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342900</xdr:colOff>
      <xdr:row>1</xdr:row>
      <xdr:rowOff>0</xdr:rowOff>
    </xdr:from>
    <xdr:to>
      <xdr:col>19</xdr:col>
      <xdr:colOff>352426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flipH="1">
          <a:off x="163830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161925</xdr:colOff>
      <xdr:row>4</xdr:row>
      <xdr:rowOff>466725</xdr:rowOff>
    </xdr:from>
    <xdr:to>
      <xdr:col>18</xdr:col>
      <xdr:colOff>142875</xdr:colOff>
      <xdr:row>19</xdr:row>
      <xdr:rowOff>114300</xdr:rowOff>
    </xdr:to>
    <xdr:graphicFrame macro="">
      <xdr:nvGraphicFramePr>
        <xdr:cNvPr id="6" name="Gráfico 5">
          <a:extLst>
            <a:ext uri="{FF2B5EF4-FFF2-40B4-BE49-F238E27FC236}">
              <a16:creationId xmlns:a16="http://schemas.microsoft.com/office/drawing/2014/main" id="{37392A13-88B1-48B9-81AA-1FD84E173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133350</xdr:colOff>
      <xdr:row>53</xdr:row>
      <xdr:rowOff>9525</xdr:rowOff>
    </xdr:from>
    <xdr:to>
      <xdr:col>18</xdr:col>
      <xdr:colOff>238125</xdr:colOff>
      <xdr:row>68</xdr:row>
      <xdr:rowOff>95250</xdr:rowOff>
    </xdr:to>
    <xdr:graphicFrame macro="">
      <xdr:nvGraphicFramePr>
        <xdr:cNvPr id="7" name="Gráfico 6">
          <a:extLst>
            <a:ext uri="{FF2B5EF4-FFF2-40B4-BE49-F238E27FC236}">
              <a16:creationId xmlns:a16="http://schemas.microsoft.com/office/drawing/2014/main" id="{FBC8ACE6-D343-4081-B46E-F3438447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8" name="2 Rectángulo redondeado">
          <a:extLst>
            <a:ext uri="{FF2B5EF4-FFF2-40B4-BE49-F238E27FC236}">
              <a16:creationId xmlns:a16="http://schemas.microsoft.com/office/drawing/2014/main" id="{BB69AFF9-3B22-46DD-9AEC-9047FE794BBE}"/>
            </a:ext>
          </a:extLst>
        </xdr:cNvPr>
        <xdr:cNvSpPr/>
      </xdr:nvSpPr>
      <xdr:spPr>
        <a:xfrm>
          <a:off x="581024" y="11525250"/>
          <a:ext cx="153638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de concursos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1</xdr:row>
      <xdr:rowOff>0</xdr:rowOff>
    </xdr:from>
    <xdr:to>
      <xdr:col>18</xdr:col>
      <xdr:colOff>0</xdr:colOff>
      <xdr:row>1</xdr:row>
      <xdr:rowOff>419100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47700" y="161925"/>
          <a:ext cx="149828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9525</xdr:colOff>
      <xdr:row>1</xdr:row>
      <xdr:rowOff>476250</xdr:rowOff>
    </xdr:from>
    <xdr:to>
      <xdr:col>18</xdr:col>
      <xdr:colOff>0</xdr:colOff>
      <xdr:row>2</xdr:row>
      <xdr:rowOff>295275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47700" y="638175"/>
          <a:ext cx="149733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180975</xdr:colOff>
      <xdr:row>0</xdr:row>
      <xdr:rowOff>152400</xdr:rowOff>
    </xdr:from>
    <xdr:to>
      <xdr:col>19</xdr:col>
      <xdr:colOff>171451</xdr:colOff>
      <xdr:row>1</xdr:row>
      <xdr:rowOff>276224</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116300" y="1524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47625</xdr:colOff>
      <xdr:row>25</xdr:row>
      <xdr:rowOff>38100</xdr:rowOff>
    </xdr:from>
    <xdr:to>
      <xdr:col>18</xdr:col>
      <xdr:colOff>47625</xdr:colOff>
      <xdr:row>25</xdr:row>
      <xdr:rowOff>371475</xdr:rowOff>
    </xdr:to>
    <xdr:sp macro="" textlink="">
      <xdr:nvSpPr>
        <xdr:cNvPr id="6" name="5 Rectángulo redondeado">
          <a:extLst>
            <a:ext uri="{FF2B5EF4-FFF2-40B4-BE49-F238E27FC236}">
              <a16:creationId xmlns:a16="http://schemas.microsoft.com/office/drawing/2014/main" id="{00000000-0008-0000-0600-000006000000}"/>
            </a:ext>
          </a:extLst>
        </xdr:cNvPr>
        <xdr:cNvSpPr/>
      </xdr:nvSpPr>
      <xdr:spPr>
        <a:xfrm>
          <a:off x="685800" y="5819775"/>
          <a:ext cx="142303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85725</xdr:colOff>
      <xdr:row>5</xdr:row>
      <xdr:rowOff>9525</xdr:rowOff>
    </xdr:from>
    <xdr:to>
      <xdr:col>18</xdr:col>
      <xdr:colOff>85725</xdr:colOff>
      <xdr:row>19</xdr:row>
      <xdr:rowOff>47625</xdr:rowOff>
    </xdr:to>
    <xdr:graphicFrame macro="">
      <xdr:nvGraphicFramePr>
        <xdr:cNvPr id="7" name="Gráfico 6">
          <a:extLst>
            <a:ext uri="{FF2B5EF4-FFF2-40B4-BE49-F238E27FC236}">
              <a16:creationId xmlns:a16="http://schemas.microsoft.com/office/drawing/2014/main" id="{E2432FFF-C309-48C4-9FA7-355CC1F1E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114300</xdr:colOff>
      <xdr:row>52</xdr:row>
      <xdr:rowOff>19050</xdr:rowOff>
    </xdr:from>
    <xdr:to>
      <xdr:col>18</xdr:col>
      <xdr:colOff>142875</xdr:colOff>
      <xdr:row>68</xdr:row>
      <xdr:rowOff>19050</xdr:rowOff>
    </xdr:to>
    <xdr:graphicFrame macro="">
      <xdr:nvGraphicFramePr>
        <xdr:cNvPr id="8" name="Gráfico 7">
          <a:extLst>
            <a:ext uri="{FF2B5EF4-FFF2-40B4-BE49-F238E27FC236}">
              <a16:creationId xmlns:a16="http://schemas.microsoft.com/office/drawing/2014/main" id="{B8AA7941-61C7-4A0C-A715-161B5F6B1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48</xdr:row>
      <xdr:rowOff>0</xdr:rowOff>
    </xdr:from>
    <xdr:to>
      <xdr:col>17</xdr:col>
      <xdr:colOff>723899</xdr:colOff>
      <xdr:row>50</xdr:row>
      <xdr:rowOff>9525</xdr:rowOff>
    </xdr:to>
    <xdr:sp macro="" textlink="">
      <xdr:nvSpPr>
        <xdr:cNvPr id="9" name="2 Rectángulo redondeado">
          <a:extLst>
            <a:ext uri="{FF2B5EF4-FFF2-40B4-BE49-F238E27FC236}">
              <a16:creationId xmlns:a16="http://schemas.microsoft.com/office/drawing/2014/main" id="{530D8AEC-22E3-4B1D-B1F5-FDE92BC186C0}"/>
            </a:ext>
          </a:extLst>
        </xdr:cNvPr>
        <xdr:cNvSpPr/>
      </xdr:nvSpPr>
      <xdr:spPr>
        <a:xfrm>
          <a:off x="638174" y="10687050"/>
          <a:ext cx="142017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despido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171450</xdr:colOff>
      <xdr:row>1</xdr:row>
      <xdr:rowOff>419100</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685800" y="161925"/>
          <a:ext cx="153257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0</xdr:colOff>
      <xdr:row>1</xdr:row>
      <xdr:rowOff>485775</xdr:rowOff>
    </xdr:from>
    <xdr:to>
      <xdr:col>18</xdr:col>
      <xdr:colOff>190500</xdr:colOff>
      <xdr:row>2</xdr:row>
      <xdr:rowOff>304800</xdr:rowOff>
    </xdr:to>
    <xdr:sp macro="" textlink="">
      <xdr:nvSpPr>
        <xdr:cNvPr id="8" name="7 Rectángulo redondeado">
          <a:extLst>
            <a:ext uri="{FF2B5EF4-FFF2-40B4-BE49-F238E27FC236}">
              <a16:creationId xmlns:a16="http://schemas.microsoft.com/office/drawing/2014/main" id="{00000000-0008-0000-0700-000008000000}"/>
            </a:ext>
          </a:extLst>
        </xdr:cNvPr>
        <xdr:cNvSpPr/>
      </xdr:nvSpPr>
      <xdr:spPr>
        <a:xfrm>
          <a:off x="685800" y="647700"/>
          <a:ext cx="153447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19050</xdr:colOff>
      <xdr:row>24</xdr:row>
      <xdr:rowOff>228600</xdr:rowOff>
    </xdr:from>
    <xdr:to>
      <xdr:col>18</xdr:col>
      <xdr:colOff>209550</xdr:colOff>
      <xdr:row>25</xdr:row>
      <xdr:rowOff>66675</xdr:rowOff>
    </xdr:to>
    <xdr:sp macro="" textlink="">
      <xdr:nvSpPr>
        <xdr:cNvPr id="9" name="8 Rectángulo redondeado">
          <a:extLst>
            <a:ext uri="{FF2B5EF4-FFF2-40B4-BE49-F238E27FC236}">
              <a16:creationId xmlns:a16="http://schemas.microsoft.com/office/drawing/2014/main" id="{00000000-0008-0000-0700-000009000000}"/>
            </a:ext>
          </a:extLst>
        </xdr:cNvPr>
        <xdr:cNvSpPr/>
      </xdr:nvSpPr>
      <xdr:spPr>
        <a:xfrm>
          <a:off x="704850" y="5895975"/>
          <a:ext cx="154876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700-000006000000}"/>
            </a:ext>
          </a:extLst>
        </xdr:cNvPr>
        <xdr:cNvSpPr/>
      </xdr:nvSpPr>
      <xdr:spPr>
        <a:xfrm flipH="1">
          <a:off x="168021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85725</xdr:colOff>
      <xdr:row>5</xdr:row>
      <xdr:rowOff>19050</xdr:rowOff>
    </xdr:from>
    <xdr:to>
      <xdr:col>18</xdr:col>
      <xdr:colOff>85725</xdr:colOff>
      <xdr:row>19</xdr:row>
      <xdr:rowOff>57150</xdr:rowOff>
    </xdr:to>
    <xdr:graphicFrame macro="">
      <xdr:nvGraphicFramePr>
        <xdr:cNvPr id="7" name="Gráfico 6">
          <a:extLst>
            <a:ext uri="{FF2B5EF4-FFF2-40B4-BE49-F238E27FC236}">
              <a16:creationId xmlns:a16="http://schemas.microsoft.com/office/drawing/2014/main" id="{B5DFA63A-9428-4FDA-B120-EFED9B22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104775</xdr:colOff>
      <xdr:row>51</xdr:row>
      <xdr:rowOff>28575</xdr:rowOff>
    </xdr:from>
    <xdr:to>
      <xdr:col>18</xdr:col>
      <xdr:colOff>161925</xdr:colOff>
      <xdr:row>67</xdr:row>
      <xdr:rowOff>114300</xdr:rowOff>
    </xdr:to>
    <xdr:graphicFrame macro="">
      <xdr:nvGraphicFramePr>
        <xdr:cNvPr id="10" name="Gráfico 9">
          <a:extLst>
            <a:ext uri="{FF2B5EF4-FFF2-40B4-BE49-F238E27FC236}">
              <a16:creationId xmlns:a16="http://schemas.microsoft.com/office/drawing/2014/main" id="{F7A83F79-4F51-46E6-B625-A29D549D5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47</xdr:row>
      <xdr:rowOff>0</xdr:rowOff>
    </xdr:from>
    <xdr:to>
      <xdr:col>17</xdr:col>
      <xdr:colOff>723899</xdr:colOff>
      <xdr:row>49</xdr:row>
      <xdr:rowOff>9525</xdr:rowOff>
    </xdr:to>
    <xdr:sp macro="" textlink="">
      <xdr:nvSpPr>
        <xdr:cNvPr id="11" name="2 Rectángulo redondeado">
          <a:extLst>
            <a:ext uri="{FF2B5EF4-FFF2-40B4-BE49-F238E27FC236}">
              <a16:creationId xmlns:a16="http://schemas.microsoft.com/office/drawing/2014/main" id="{6F216E05-B074-4BA9-AFCC-0A4B872B4CB8}"/>
            </a:ext>
          </a:extLst>
        </xdr:cNvPr>
        <xdr:cNvSpPr/>
      </xdr:nvSpPr>
      <xdr:spPr>
        <a:xfrm>
          <a:off x="638174" y="10687050"/>
          <a:ext cx="142017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reclamación de cantidad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676275" y="161925"/>
          <a:ext cx="154686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0</xdr:col>
      <xdr:colOff>666750</xdr:colOff>
      <xdr:row>1</xdr:row>
      <xdr:rowOff>485775</xdr:rowOff>
    </xdr:from>
    <xdr:to>
      <xdr:col>18</xdr:col>
      <xdr:colOff>352425</xdr:colOff>
      <xdr:row>2</xdr:row>
      <xdr:rowOff>304800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66750" y="647700"/>
          <a:ext cx="154876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28575</xdr:colOff>
      <xdr:row>24</xdr:row>
      <xdr:rowOff>171450</xdr:rowOff>
    </xdr:from>
    <xdr:to>
      <xdr:col>12</xdr:col>
      <xdr:colOff>523875</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04850" y="7439025"/>
          <a:ext cx="99822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Ejecuciones hipotecarias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800-000006000000}"/>
            </a:ext>
          </a:extLst>
        </xdr:cNvPr>
        <xdr:cNvSpPr/>
      </xdr:nvSpPr>
      <xdr:spPr>
        <a:xfrm flipH="1">
          <a:off x="167925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95250</xdr:colOff>
      <xdr:row>5</xdr:row>
      <xdr:rowOff>9525</xdr:rowOff>
    </xdr:from>
    <xdr:to>
      <xdr:col>18</xdr:col>
      <xdr:colOff>19050</xdr:colOff>
      <xdr:row>19</xdr:row>
      <xdr:rowOff>19050</xdr:rowOff>
    </xdr:to>
    <xdr:graphicFrame macro="">
      <xdr:nvGraphicFramePr>
        <xdr:cNvPr id="8" name="Gráfico 7">
          <a:extLst>
            <a:ext uri="{FF2B5EF4-FFF2-40B4-BE49-F238E27FC236}">
              <a16:creationId xmlns:a16="http://schemas.microsoft.com/office/drawing/2014/main" id="{19D840E0-D598-44B7-92EA-74F3774D0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142875</xdr:colOff>
      <xdr:row>51</xdr:row>
      <xdr:rowOff>9524</xdr:rowOff>
    </xdr:from>
    <xdr:to>
      <xdr:col>18</xdr:col>
      <xdr:colOff>161925</xdr:colOff>
      <xdr:row>67</xdr:row>
      <xdr:rowOff>95250</xdr:rowOff>
    </xdr:to>
    <xdr:graphicFrame macro="">
      <xdr:nvGraphicFramePr>
        <xdr:cNvPr id="10" name="Gráfico 9">
          <a:extLst>
            <a:ext uri="{FF2B5EF4-FFF2-40B4-BE49-F238E27FC236}">
              <a16:creationId xmlns:a16="http://schemas.microsoft.com/office/drawing/2014/main" id="{690D0B5C-5C39-44D1-BCA6-12E40AA2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47</xdr:row>
      <xdr:rowOff>0</xdr:rowOff>
    </xdr:from>
    <xdr:to>
      <xdr:col>16</xdr:col>
      <xdr:colOff>95250</xdr:colOff>
      <xdr:row>49</xdr:row>
      <xdr:rowOff>9525</xdr:rowOff>
    </xdr:to>
    <xdr:sp macro="" textlink="">
      <xdr:nvSpPr>
        <xdr:cNvPr id="11" name="2 Rectángulo redondeado">
          <a:extLst>
            <a:ext uri="{FF2B5EF4-FFF2-40B4-BE49-F238E27FC236}">
              <a16:creationId xmlns:a16="http://schemas.microsoft.com/office/drawing/2014/main" id="{1CB1BDFF-512C-42C6-932E-2B488F901B3E}"/>
            </a:ext>
          </a:extLst>
        </xdr:cNvPr>
        <xdr:cNvSpPr/>
      </xdr:nvSpPr>
      <xdr:spPr>
        <a:xfrm>
          <a:off x="676275" y="10991850"/>
          <a:ext cx="12592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P376"/>
  <sheetViews>
    <sheetView tabSelected="1" zoomScaleNormal="100" workbookViewId="0"/>
  </sheetViews>
  <sheetFormatPr baseColWidth="10" defaultRowHeight="14.25" x14ac:dyDescent="0.2"/>
  <cols>
    <col min="1" max="13" width="12.7109375" style="4" customWidth="1"/>
    <col min="14" max="14" width="18.42578125" style="4" customWidth="1"/>
    <col min="15" max="19" width="12.7109375" style="4" customWidth="1"/>
    <col min="20" max="16384" width="11.42578125" style="4"/>
  </cols>
  <sheetData>
    <row r="1" spans="1:16" ht="14.25" customHeight="1" x14ac:dyDescent="0.2">
      <c r="A1" s="7"/>
      <c r="B1" s="3"/>
      <c r="C1" s="3"/>
      <c r="D1" s="3"/>
      <c r="E1" s="3"/>
      <c r="F1" s="3"/>
      <c r="G1" s="3"/>
      <c r="H1" s="2"/>
      <c r="I1" s="2"/>
      <c r="J1" s="2"/>
      <c r="K1" s="2"/>
    </row>
    <row r="2" spans="1:16" ht="14.25" customHeight="1" x14ac:dyDescent="0.2">
      <c r="A2" s="2"/>
      <c r="B2" s="2"/>
      <c r="C2" s="2"/>
      <c r="E2" s="5"/>
      <c r="F2" s="6"/>
      <c r="G2" s="6"/>
      <c r="H2" s="6"/>
      <c r="I2" s="6"/>
      <c r="J2" s="6"/>
      <c r="K2" s="2"/>
    </row>
    <row r="3" spans="1:16" ht="14.25" customHeight="1" x14ac:dyDescent="0.2">
      <c r="A3" s="2"/>
      <c r="B3" s="2"/>
      <c r="C3" s="2"/>
      <c r="E3" s="6"/>
      <c r="F3" s="6"/>
      <c r="G3" s="6"/>
      <c r="H3" s="6"/>
      <c r="I3" s="6"/>
      <c r="J3" s="6"/>
      <c r="K3" s="2"/>
    </row>
    <row r="4" spans="1:16" ht="14.25" customHeight="1" x14ac:dyDescent="0.2">
      <c r="A4" s="2"/>
      <c r="B4" s="2"/>
      <c r="C4" s="2"/>
      <c r="E4" s="5"/>
      <c r="F4" s="6"/>
      <c r="G4" s="6"/>
      <c r="H4" s="6"/>
      <c r="I4" s="6"/>
      <c r="J4" s="6"/>
      <c r="K4" s="2"/>
    </row>
    <row r="5" spans="1:16" ht="14.25" customHeight="1" x14ac:dyDescent="0.2">
      <c r="A5" s="134"/>
      <c r="B5" s="135"/>
      <c r="C5" s="135"/>
      <c r="D5" s="2"/>
      <c r="E5" s="2"/>
      <c r="F5" s="7"/>
      <c r="G5" s="7"/>
      <c r="H5" s="7"/>
      <c r="I5" s="2"/>
      <c r="J5" s="2"/>
      <c r="K5" s="2"/>
    </row>
    <row r="6" spans="1:16" ht="14.25" customHeight="1" x14ac:dyDescent="0.2">
      <c r="A6" s="136"/>
      <c r="B6" s="137"/>
      <c r="C6" s="137"/>
      <c r="D6" s="2"/>
      <c r="E6" s="2"/>
      <c r="F6" s="2"/>
      <c r="G6" s="2"/>
      <c r="H6" s="2"/>
      <c r="I6" s="2"/>
      <c r="J6" s="2"/>
      <c r="K6" s="2"/>
    </row>
    <row r="7" spans="1:16" ht="14.25" customHeight="1" x14ac:dyDescent="0.2">
      <c r="A7" s="8"/>
      <c r="B7" s="9"/>
      <c r="C7" s="9"/>
      <c r="D7" s="2"/>
      <c r="E7" s="2"/>
      <c r="F7" s="2"/>
      <c r="G7" s="2"/>
      <c r="H7" s="2"/>
      <c r="I7" s="2"/>
      <c r="J7" s="2"/>
      <c r="K7" s="2"/>
    </row>
    <row r="8" spans="1:16" ht="14.25" customHeight="1" x14ac:dyDescent="0.2">
      <c r="A8" s="8"/>
      <c r="B8" s="9"/>
      <c r="C8" s="9"/>
      <c r="D8" s="2"/>
      <c r="E8" s="2"/>
      <c r="F8" s="2"/>
      <c r="G8" s="2"/>
      <c r="H8" s="2"/>
      <c r="I8" s="2"/>
      <c r="J8" s="2"/>
      <c r="K8" s="2"/>
    </row>
    <row r="9" spans="1:16" ht="14.25" customHeight="1" x14ac:dyDescent="0.2">
      <c r="A9" s="115"/>
      <c r="B9" s="115"/>
      <c r="C9" s="115"/>
      <c r="M9" s="2"/>
    </row>
    <row r="10" spans="1:16" ht="14.25" customHeight="1" x14ac:dyDescent="0.2">
      <c r="A10" s="10"/>
      <c r="B10" s="10"/>
      <c r="C10" s="10"/>
      <c r="M10" s="2"/>
    </row>
    <row r="11" spans="1:16" ht="14.25" customHeight="1" x14ac:dyDescent="0.2">
      <c r="A11" s="10"/>
      <c r="B11" s="10"/>
      <c r="C11" s="10"/>
      <c r="M11" s="2"/>
    </row>
    <row r="12" spans="1:16" ht="14.25" customHeight="1" x14ac:dyDescent="0.2">
      <c r="A12" s="10"/>
      <c r="B12" s="10"/>
      <c r="C12" s="10"/>
    </row>
    <row r="13" spans="1:16" ht="14.25" customHeight="1" x14ac:dyDescent="0.2">
      <c r="A13" s="2"/>
    </row>
    <row r="14" spans="1:16" ht="14.25" customHeight="1" x14ac:dyDescent="0.2">
      <c r="A14" s="2"/>
    </row>
    <row r="15" spans="1:16" ht="14.25" customHeight="1" x14ac:dyDescent="0.2">
      <c r="A15" s="2"/>
      <c r="J15" s="2"/>
    </row>
    <row r="16" spans="1:16" ht="20.100000000000001" customHeight="1" x14ac:dyDescent="0.2">
      <c r="A16" s="2"/>
      <c r="B16" s="138" t="s">
        <v>17</v>
      </c>
      <c r="C16" s="138"/>
      <c r="D16" s="138"/>
      <c r="E16" s="138"/>
      <c r="F16" s="138"/>
      <c r="G16" s="138"/>
      <c r="H16" s="138"/>
      <c r="I16" s="138"/>
      <c r="J16" s="138"/>
      <c r="K16" s="138"/>
      <c r="L16" s="138"/>
      <c r="M16" s="138"/>
      <c r="N16" s="138"/>
      <c r="O16" s="138"/>
      <c r="P16" s="138"/>
    </row>
    <row r="17" spans="1:16" ht="20.100000000000001" customHeight="1" x14ac:dyDescent="0.2">
      <c r="A17" s="2"/>
      <c r="B17" s="138" t="s">
        <v>67</v>
      </c>
      <c r="C17" s="138"/>
      <c r="D17" s="138"/>
      <c r="E17" s="138"/>
      <c r="F17" s="138"/>
      <c r="G17" s="138"/>
      <c r="H17" s="138"/>
      <c r="I17" s="138"/>
      <c r="J17" s="138"/>
      <c r="K17" s="138"/>
      <c r="L17" s="138"/>
      <c r="M17" s="138"/>
      <c r="N17" s="138"/>
      <c r="O17" s="138"/>
      <c r="P17" s="138"/>
    </row>
    <row r="18" spans="1:16" ht="20.100000000000001" customHeight="1" x14ac:dyDescent="0.2">
      <c r="A18" s="2"/>
      <c r="B18" s="138" t="s">
        <v>157</v>
      </c>
      <c r="C18" s="138"/>
      <c r="D18" s="138"/>
      <c r="E18" s="138"/>
      <c r="F18" s="138"/>
      <c r="G18" s="138"/>
      <c r="H18" s="138"/>
      <c r="I18" s="138"/>
      <c r="J18" s="138"/>
      <c r="K18" s="138"/>
      <c r="L18" s="138"/>
      <c r="M18" s="138"/>
      <c r="N18" s="138"/>
      <c r="O18" s="138"/>
      <c r="P18" s="138"/>
    </row>
    <row r="19" spans="1:16" ht="20.100000000000001" customHeight="1" x14ac:dyDescent="0.2">
      <c r="A19" s="2"/>
      <c r="B19" s="138" t="s">
        <v>147</v>
      </c>
      <c r="C19" s="138"/>
      <c r="D19" s="138"/>
      <c r="E19" s="138"/>
      <c r="F19" s="138"/>
      <c r="G19" s="138"/>
      <c r="H19" s="138"/>
      <c r="I19" s="138"/>
      <c r="J19" s="138"/>
      <c r="K19" s="138"/>
      <c r="L19" s="138"/>
      <c r="M19" s="138"/>
      <c r="N19" s="138"/>
      <c r="O19" s="138"/>
      <c r="P19" s="138"/>
    </row>
    <row r="20" spans="1:16" ht="20.100000000000001" customHeight="1" x14ac:dyDescent="0.2">
      <c r="A20" s="2"/>
      <c r="B20" s="138" t="s">
        <v>162</v>
      </c>
      <c r="C20" s="138"/>
      <c r="D20" s="138"/>
      <c r="E20" s="138"/>
      <c r="F20" s="138"/>
      <c r="G20" s="138"/>
      <c r="H20" s="138"/>
      <c r="I20" s="138"/>
      <c r="J20" s="138"/>
      <c r="K20" s="138"/>
      <c r="L20" s="138"/>
      <c r="M20" s="138"/>
      <c r="N20" s="138"/>
      <c r="O20" s="138"/>
      <c r="P20" s="138"/>
    </row>
    <row r="21" spans="1:16" ht="20.100000000000001" customHeight="1" x14ac:dyDescent="0.2">
      <c r="A21" s="2"/>
      <c r="B21" s="138" t="s">
        <v>18</v>
      </c>
      <c r="C21" s="138"/>
      <c r="D21" s="138"/>
      <c r="E21" s="138"/>
      <c r="F21" s="138"/>
      <c r="G21" s="138"/>
      <c r="H21" s="138"/>
      <c r="I21" s="138"/>
      <c r="J21" s="138"/>
      <c r="K21" s="138"/>
      <c r="L21" s="138"/>
      <c r="M21" s="138"/>
      <c r="N21" s="138"/>
      <c r="O21" s="138"/>
      <c r="P21" s="138"/>
    </row>
    <row r="22" spans="1:16" ht="20.100000000000001" customHeight="1" x14ac:dyDescent="0.2">
      <c r="A22" s="2"/>
      <c r="B22" s="138" t="s">
        <v>19</v>
      </c>
      <c r="C22" s="138"/>
      <c r="D22" s="138"/>
      <c r="E22" s="138"/>
      <c r="F22" s="138"/>
      <c r="G22" s="138"/>
      <c r="H22" s="138"/>
      <c r="I22" s="138"/>
      <c r="J22" s="138"/>
      <c r="K22" s="138"/>
      <c r="L22" s="138"/>
      <c r="M22" s="138"/>
      <c r="N22" s="138"/>
      <c r="O22" s="138"/>
      <c r="P22" s="138"/>
    </row>
    <row r="23" spans="1:16" ht="20.100000000000001" customHeight="1" x14ac:dyDescent="0.2">
      <c r="A23" s="2"/>
      <c r="B23" s="138" t="s">
        <v>14</v>
      </c>
      <c r="C23" s="138"/>
      <c r="D23" s="138"/>
      <c r="E23" s="138"/>
      <c r="F23" s="138"/>
      <c r="G23" s="138"/>
      <c r="H23" s="138"/>
      <c r="I23" s="138"/>
      <c r="J23" s="138"/>
      <c r="K23" s="138"/>
      <c r="L23" s="138"/>
      <c r="M23" s="138"/>
      <c r="N23" s="138"/>
      <c r="O23" s="138"/>
      <c r="P23" s="138"/>
    </row>
    <row r="24" spans="1:16" ht="20.100000000000001" customHeight="1" x14ac:dyDescent="0.2">
      <c r="A24" s="2"/>
      <c r="B24" s="138" t="s">
        <v>43</v>
      </c>
      <c r="C24" s="138"/>
      <c r="D24" s="138"/>
      <c r="E24" s="138"/>
      <c r="F24" s="138"/>
      <c r="G24" s="138"/>
      <c r="H24" s="138"/>
      <c r="I24" s="138"/>
      <c r="J24" s="138"/>
      <c r="K24" s="138"/>
      <c r="L24" s="138"/>
      <c r="M24" s="138"/>
      <c r="N24" s="138"/>
      <c r="O24" s="138"/>
      <c r="P24" s="138"/>
    </row>
    <row r="25" spans="1:16" ht="20.100000000000001" customHeight="1" x14ac:dyDescent="0.2">
      <c r="A25" s="2"/>
      <c r="B25" s="138" t="s">
        <v>76</v>
      </c>
      <c r="C25" s="138"/>
      <c r="D25" s="138"/>
      <c r="E25" s="138"/>
      <c r="F25" s="138"/>
      <c r="G25" s="138"/>
      <c r="H25" s="138"/>
      <c r="I25" s="138"/>
      <c r="J25" s="138"/>
      <c r="K25" s="138"/>
      <c r="L25" s="138"/>
      <c r="M25" s="138"/>
      <c r="N25" s="138"/>
      <c r="O25" s="138"/>
      <c r="P25" s="138"/>
    </row>
    <row r="26" spans="1:16" ht="20.100000000000001" customHeight="1" x14ac:dyDescent="0.2">
      <c r="A26" s="2"/>
      <c r="B26" s="138" t="s">
        <v>91</v>
      </c>
      <c r="C26" s="138"/>
      <c r="D26" s="138"/>
      <c r="E26" s="138"/>
      <c r="F26" s="138"/>
      <c r="G26" s="138"/>
      <c r="H26" s="138"/>
      <c r="I26" s="138"/>
      <c r="J26" s="138"/>
      <c r="K26" s="138"/>
      <c r="L26" s="138"/>
      <c r="M26" s="138"/>
      <c r="N26" s="138"/>
      <c r="O26" s="138"/>
      <c r="P26" s="138"/>
    </row>
    <row r="27" spans="1:16" ht="20.100000000000001" customHeight="1" x14ac:dyDescent="0.2">
      <c r="A27" s="2"/>
      <c r="B27" s="138" t="s">
        <v>149</v>
      </c>
      <c r="C27" s="138"/>
      <c r="D27" s="138"/>
      <c r="E27" s="138"/>
      <c r="F27" s="138"/>
      <c r="G27" s="138"/>
      <c r="H27" s="138"/>
      <c r="I27" s="138"/>
      <c r="J27" s="138"/>
      <c r="K27" s="138"/>
      <c r="L27" s="138"/>
      <c r="M27" s="138"/>
      <c r="N27" s="138"/>
      <c r="O27" s="138"/>
      <c r="P27" s="138"/>
    </row>
    <row r="28" spans="1:16" ht="20.100000000000001" customHeight="1" x14ac:dyDescent="0.2">
      <c r="B28" s="138" t="s">
        <v>148</v>
      </c>
      <c r="C28" s="138"/>
      <c r="D28" s="138"/>
      <c r="E28" s="138"/>
      <c r="F28" s="138"/>
      <c r="G28" s="138"/>
      <c r="H28" s="138"/>
      <c r="I28" s="138"/>
      <c r="J28" s="138"/>
      <c r="K28" s="138"/>
      <c r="L28" s="138"/>
      <c r="M28" s="138"/>
      <c r="N28" s="138"/>
      <c r="O28" s="138"/>
      <c r="P28" s="138"/>
    </row>
    <row r="29" spans="1:16" ht="20.100000000000001" customHeight="1" x14ac:dyDescent="0.2">
      <c r="B29" s="138" t="s">
        <v>150</v>
      </c>
      <c r="C29" s="138"/>
      <c r="D29" s="138"/>
      <c r="E29" s="138"/>
      <c r="F29" s="138"/>
      <c r="G29" s="138"/>
      <c r="H29" s="138"/>
      <c r="I29" s="138"/>
      <c r="J29" s="138"/>
      <c r="K29" s="138"/>
      <c r="L29" s="138"/>
      <c r="M29" s="138"/>
      <c r="N29" s="138"/>
      <c r="O29" s="138"/>
      <c r="P29" s="138"/>
    </row>
    <row r="30" spans="1:16" ht="20.100000000000001" customHeight="1" x14ac:dyDescent="0.2">
      <c r="B30" s="138" t="s">
        <v>151</v>
      </c>
      <c r="C30" s="138"/>
      <c r="D30" s="138"/>
      <c r="E30" s="138"/>
      <c r="F30" s="138"/>
      <c r="G30" s="138"/>
      <c r="H30" s="138"/>
      <c r="I30" s="138"/>
      <c r="J30" s="138"/>
      <c r="K30" s="138"/>
      <c r="L30" s="138"/>
      <c r="M30" s="138"/>
      <c r="N30" s="138"/>
      <c r="O30" s="138"/>
      <c r="P30" s="138"/>
    </row>
    <row r="31" spans="1:16" ht="20.100000000000001" customHeight="1" x14ac:dyDescent="0.2">
      <c r="B31" s="138" t="s">
        <v>142</v>
      </c>
      <c r="C31" s="138"/>
      <c r="D31" s="138"/>
      <c r="E31" s="138"/>
      <c r="F31" s="138"/>
      <c r="G31" s="138"/>
      <c r="H31" s="138"/>
      <c r="I31" s="138"/>
      <c r="J31" s="138"/>
      <c r="K31" s="138"/>
      <c r="L31" s="138"/>
      <c r="M31" s="138"/>
      <c r="N31" s="138"/>
      <c r="O31" s="138"/>
      <c r="P31" s="138"/>
    </row>
    <row r="32" spans="1:16" ht="20.100000000000001" customHeight="1" x14ac:dyDescent="0.2">
      <c r="B32" s="138" t="s">
        <v>158</v>
      </c>
      <c r="C32" s="138"/>
      <c r="D32" s="138"/>
      <c r="E32" s="138"/>
      <c r="F32" s="138"/>
      <c r="G32" s="138"/>
      <c r="H32" s="138"/>
      <c r="I32" s="138"/>
      <c r="J32" s="138"/>
      <c r="K32" s="138"/>
      <c r="L32" s="138"/>
      <c r="M32" s="138"/>
      <c r="N32" s="138"/>
      <c r="O32" s="138"/>
      <c r="P32" s="138"/>
    </row>
    <row r="33" spans="2:16" ht="14.25" customHeight="1" x14ac:dyDescent="0.2">
      <c r="B33" s="124" t="s">
        <v>245</v>
      </c>
      <c r="C33" s="34"/>
      <c r="D33" s="34"/>
      <c r="E33" s="34"/>
      <c r="F33" s="34"/>
      <c r="G33" s="34"/>
      <c r="H33" s="34"/>
      <c r="I33" s="34"/>
      <c r="J33" s="34"/>
      <c r="K33" s="34"/>
      <c r="L33" s="34"/>
      <c r="M33" s="34"/>
      <c r="N33" s="34"/>
      <c r="O33" s="34"/>
      <c r="P33" s="34"/>
    </row>
    <row r="34" spans="2:16" ht="14.25" customHeight="1" x14ac:dyDescent="0.2">
      <c r="B34" s="34"/>
      <c r="C34" s="34"/>
      <c r="D34" s="34"/>
      <c r="E34" s="34"/>
      <c r="F34" s="34"/>
      <c r="G34" s="34"/>
      <c r="H34" s="34"/>
      <c r="I34" s="34"/>
      <c r="J34" s="34"/>
      <c r="K34" s="34"/>
      <c r="L34" s="34"/>
      <c r="M34" s="34"/>
      <c r="N34" s="34"/>
      <c r="O34" s="34"/>
      <c r="P34" s="34"/>
    </row>
    <row r="35" spans="2:16" ht="14.25" customHeight="1" x14ac:dyDescent="0.2"/>
    <row r="36" spans="2:16" ht="14.25" customHeight="1" x14ac:dyDescent="0.2"/>
    <row r="37" spans="2:16" ht="14.25" customHeight="1" x14ac:dyDescent="0.2"/>
    <row r="38" spans="2:16" ht="14.25" customHeight="1" x14ac:dyDescent="0.2"/>
    <row r="39" spans="2:16" ht="14.25" customHeight="1" x14ac:dyDescent="0.2"/>
    <row r="40" spans="2:16" ht="14.25" customHeight="1" x14ac:dyDescent="0.2"/>
    <row r="41" spans="2:16" ht="14.25" customHeight="1" x14ac:dyDescent="0.2"/>
    <row r="42" spans="2:16" ht="14.25" customHeight="1" x14ac:dyDescent="0.2"/>
    <row r="43" spans="2:16" ht="14.25" customHeight="1" x14ac:dyDescent="0.2"/>
    <row r="44" spans="2:16" ht="14.25" customHeight="1" x14ac:dyDescent="0.2"/>
    <row r="45" spans="2:16" ht="14.25" customHeight="1" x14ac:dyDescent="0.2"/>
    <row r="46" spans="2:16" ht="14.25" customHeight="1" x14ac:dyDescent="0.2"/>
    <row r="47" spans="2:16" ht="14.25" customHeight="1" x14ac:dyDescent="0.2"/>
    <row r="48" spans="2:16"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sheetData>
  <mergeCells count="19">
    <mergeCell ref="B29:P29"/>
    <mergeCell ref="B30:P30"/>
    <mergeCell ref="B32:P32"/>
    <mergeCell ref="B19:P19"/>
    <mergeCell ref="B21:P21"/>
    <mergeCell ref="B31:P31"/>
    <mergeCell ref="B22:P22"/>
    <mergeCell ref="B23:P23"/>
    <mergeCell ref="B24:P24"/>
    <mergeCell ref="B25:P25"/>
    <mergeCell ref="B26:P26"/>
    <mergeCell ref="B27:P27"/>
    <mergeCell ref="B28:P28"/>
    <mergeCell ref="B20:P20"/>
    <mergeCell ref="A5:C5"/>
    <mergeCell ref="A6:C6"/>
    <mergeCell ref="B16:P16"/>
    <mergeCell ref="B17:P17"/>
    <mergeCell ref="B18:P18"/>
  </mergeCells>
  <phoneticPr fontId="0" type="noConversion"/>
  <hyperlinks>
    <hyperlink ref="B16" location="Resumen!A1" display="Resumen" xr:uid="{00000000-0004-0000-0000-000000000000}"/>
    <hyperlink ref="B18" location="'Concursos presentados TSJ'!A1" display="Concursos presentados por TSJ" xr:uid="{00000000-0004-0000-0000-000001000000}"/>
    <hyperlink ref="B21" location="'Despidos presentados TSJ'!A1" display="Despidos presentados por TSJ" xr:uid="{00000000-0004-0000-0000-000002000000}"/>
    <hyperlink ref="B22" location="'Cantidades presentados TSJ '!A1" display="Reclamaciones de cantidad presentadas por TSJ" xr:uid="{00000000-0004-0000-0000-000003000000}"/>
    <hyperlink ref="B23" location="'Ej. Hipot. presentados TSJ '!A1" display="Ejecuciones hipotecarias presentadas por TSJ" xr:uid="{00000000-0004-0000-0000-000004000000}"/>
    <hyperlink ref="B24" location="'Embargos provincias'!Área_de_impresión" display="Embargos presentados por TSJ" xr:uid="{00000000-0004-0000-0000-000005000000}"/>
    <hyperlink ref="B17" location="'Concursos presentados TSJ'!A1" display="Concursos presentados por TSJ" xr:uid="{00000000-0004-0000-0000-000006000000}"/>
    <hyperlink ref="B26:F26" location="'Lanzamientos SC c.positivo TSJ'!A1" display="Lanzamientos con cumplimiento positivo por TSJ" xr:uid="{00000000-0004-0000-0000-000007000000}"/>
    <hyperlink ref="B25" location="'Lanzamientos SC recibidos TSJ'!A1" display="Lanzamientos recibidos en los Servicios Comunes por TSJ" xr:uid="{00000000-0004-0000-0000-000008000000}"/>
    <hyperlink ref="B26" location="'Lanzamientos SC c.positivo TSJ'!A1" display="Lanzamientos con cumplimiento positivo en los Servicios Comunes  por TSJ" xr:uid="{00000000-0004-0000-0000-000009000000}"/>
    <hyperlink ref="B27:F27" location="'Lanzamientos practicados TSJ'!A1" display="Lanzamientos practicados en los Juzgados de 1º instancia por TSJ" xr:uid="{00000000-0004-0000-0000-00000A000000}"/>
    <hyperlink ref="B22:F22" location="'Recl. cantidad TSJ'!A1" display="Reclamaciones de cantidad presentadas por TSJ" xr:uid="{00000000-0004-0000-0000-00000B000000}"/>
    <hyperlink ref="B24:E24" location="'Monitorios presentados TSJ  '!A1" display="Monitorios presentados por TSJ" xr:uid="{00000000-0004-0000-0000-00000C000000}"/>
    <hyperlink ref="B26:I26" location="'Lanzamientos con Cump ptivo TSJ'!A1" display="Lanzamientos con cumplimiento positivo en los Servicios Comunes  por TSJ" xr:uid="{00000000-0004-0000-0000-00000D000000}"/>
    <hyperlink ref="B17:D17" location="'Definiciones y conceptos'!A1" display="Definiciones y conceptos" xr:uid="{00000000-0004-0000-0000-00000E000000}"/>
    <hyperlink ref="B27:H27" location="'Lanzamientos practic. total TSJ'!A1" display="Total lanzamientos practicados en los Juzgados de 1º instancia por TSJ" xr:uid="{00000000-0004-0000-0000-00000F000000}"/>
    <hyperlink ref="B28:F28" location="'Lanzamientos practicados TSJ'!A1" display="Lanzamientos practicados en los Juzgados de 1º instancia por TSJ" xr:uid="{00000000-0004-0000-0000-000010000000}"/>
    <hyperlink ref="B28:H28" location="'Lanzamientos practic. total TSJ'!A1" display="Lanzamientos consecuencia de ejecución hipotecaria en los Juzgados de 1º instancia por TSJ" xr:uid="{00000000-0004-0000-0000-000011000000}"/>
    <hyperlink ref="B29:F29" location="'Lanzamientos practicados TSJ'!A1" display="Lanzamientos practicados en los Juzgados de 1º instancia por TSJ" xr:uid="{00000000-0004-0000-0000-000012000000}"/>
    <hyperlink ref="B29:H29" location="'Lanzamientos practic. total TSJ'!A1" display="Lanzamientos consecuencia de la Ley de Arrendamientos Urbanos en los Juzgados de 1º instancia por TSJ" xr:uid="{00000000-0004-0000-0000-000013000000}"/>
    <hyperlink ref="B30:F30" location="'Lanzamientos practicados TSJ'!A1" display="Lanzamientos practicados en los Juzgados de 1º instancia por TSJ" xr:uid="{00000000-0004-0000-0000-000014000000}"/>
    <hyperlink ref="B30:H30" location="'Lanzamientos. Otros TSJ'!A1" display="Otros lanzamientos practicados en los Juzgados de 1º instancia por TSJ" xr:uid="{00000000-0004-0000-0000-000015000000}"/>
    <hyperlink ref="B28:J28" location="'Lanzamientos E.hipotecaria TSJ'!A1" display="Lanzamientos consecuencia de ejecución hipotecaria en los Juzgados de 1º instancia por TSJ" xr:uid="{00000000-0004-0000-0000-000016000000}"/>
    <hyperlink ref="B29:K29" location="'Lanzamientos L.A.U  TSJ'!A1" display="Lanzamientos consecuencia de la Ley de Arrendamientos Urbanos en los Juzgados de 1º instancia por TSJ" xr:uid="{00000000-0004-0000-0000-000017000000}"/>
    <hyperlink ref="B31:H31" location="'CLausulas suelo'!A1" display="Acciones individuales sobre condiciones generales incluidas en contratos de financiación con garantías reales inmobiliarias cuyo prestatario sea una persona física" xr:uid="{00000000-0004-0000-0000-000018000000}"/>
    <hyperlink ref="B19:K19" location="'Concursos p.f. presentados TSJ '!A1" display="Concursos de personas naturales no empresarios presentados en juzgados de primera instancia por TSJ" xr:uid="{00000000-0004-0000-0000-000019000000}"/>
    <hyperlink ref="B32:P32" location="'Verb. pos. ocupas'!A1" display="Verbales posesorios por ocupación ilegal de viviendas" xr:uid="{00000000-0004-0000-0000-00001A000000}"/>
    <hyperlink ref="B20" location="'Concursos presentados TSJ'!A1" display="Concursos presentados por TSJ" xr:uid="{00000000-0004-0000-0000-00001B000000}"/>
    <hyperlink ref="B20:P20" location="'Total concursos TSJ'!A1" display="Total de concursos presentados por TSJ" xr:uid="{00000000-0004-0000-0000-00001C000000}"/>
    <hyperlink ref="B18:P18" location="'Concursos presentados Jmer TSJ'!A1" display="Concursos presentados en  Juzgados de lo Mercantil por TSJ" xr:uid="{00000000-0004-0000-0000-00001D000000}"/>
    <hyperlink ref="B19:P19" location="'Concursos p.n. presentados TSJ '!A1" display="Concursos de personas naturales no empresarios presentados en Juzgados de Primera Instancia por TSJ" xr:uid="{2EB07586-F1C9-4F49-823B-00C65428F711}"/>
    <hyperlink ref="B33" location="Provincias!A1" display="Datos provinciales" xr:uid="{02088351-E982-4EA2-9B8D-148401F624BA}"/>
  </hyperlinks>
  <pageMargins left="0.75" right="0.75" top="1" bottom="1" header="0" footer="0"/>
  <pageSetup paperSize="9" scale="63"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V72"/>
  <sheetViews>
    <sheetView zoomScaleNormal="100" workbookViewId="0"/>
  </sheetViews>
  <sheetFormatPr baseColWidth="10" defaultRowHeight="12.75" x14ac:dyDescent="0.2"/>
  <cols>
    <col min="1" max="1" width="8.7109375" style="13" customWidth="1"/>
    <col min="2" max="2" width="32.85546875" style="13" bestFit="1" customWidth="1"/>
    <col min="3" max="4" width="11.42578125" style="13" bestFit="1" customWidth="1"/>
    <col min="5" max="5" width="11.28515625" style="13" bestFit="1" customWidth="1"/>
    <col min="6" max="18" width="11.42578125" style="13" bestFit="1" customWidth="1"/>
    <col min="19" max="19" width="12.28515625" style="13" customWidth="1"/>
    <col min="20" max="20" width="11.140625" style="13" customWidth="1"/>
    <col min="21" max="21" width="11.5703125" style="13" hidden="1" customWidth="1"/>
    <col min="22" max="22" width="11.85546875" style="13" hidden="1" customWidth="1"/>
    <col min="23" max="59" width="12.28515625" style="13" customWidth="1"/>
    <col min="60" max="16384" width="11.42578125" style="13"/>
  </cols>
  <sheetData>
    <row r="2" spans="1:10" ht="40.5" customHeight="1" x14ac:dyDescent="0.2">
      <c r="B2" s="19"/>
      <c r="C2" s="90"/>
      <c r="D2" s="90"/>
      <c r="E2" s="23"/>
      <c r="F2" s="24"/>
    </row>
    <row r="3" spans="1:10" ht="27.95" customHeight="1" x14ac:dyDescent="0.2">
      <c r="B3" s="11"/>
      <c r="C3" s="11"/>
      <c r="D3" s="11"/>
      <c r="E3" s="91"/>
      <c r="F3" s="91"/>
    </row>
    <row r="5" spans="1:10" ht="39" customHeight="1" x14ac:dyDescent="0.2">
      <c r="C5" s="44" t="s">
        <v>170</v>
      </c>
      <c r="D5" s="44" t="s">
        <v>175</v>
      </c>
      <c r="E5" s="44" t="s">
        <v>176</v>
      </c>
      <c r="F5" s="72" t="s">
        <v>179</v>
      </c>
      <c r="G5" s="44" t="s">
        <v>183</v>
      </c>
      <c r="H5" s="44" t="s">
        <v>247</v>
      </c>
      <c r="I5" s="44" t="s">
        <v>264</v>
      </c>
      <c r="J5" s="44" t="s">
        <v>268</v>
      </c>
    </row>
    <row r="6" spans="1:10" ht="17.100000000000001" customHeight="1" thickBot="1" x14ac:dyDescent="0.25">
      <c r="A6" s="92"/>
      <c r="B6" s="66" t="s">
        <v>52</v>
      </c>
      <c r="C6" s="46">
        <v>32123</v>
      </c>
      <c r="D6" s="46">
        <v>28706</v>
      </c>
      <c r="E6" s="46">
        <v>32544</v>
      </c>
      <c r="F6" s="46">
        <v>43076</v>
      </c>
      <c r="G6" s="46">
        <v>40672</v>
      </c>
      <c r="H6" s="46">
        <v>39508</v>
      </c>
      <c r="I6" s="46">
        <v>28655</v>
      </c>
      <c r="J6" s="46">
        <v>36691</v>
      </c>
    </row>
    <row r="7" spans="1:10" ht="17.100000000000001" customHeight="1" thickBot="1" x14ac:dyDescent="0.25">
      <c r="A7" s="92"/>
      <c r="B7" s="66" t="s">
        <v>53</v>
      </c>
      <c r="C7" s="46">
        <v>3920</v>
      </c>
      <c r="D7" s="46">
        <v>3143</v>
      </c>
      <c r="E7" s="46">
        <v>4516</v>
      </c>
      <c r="F7" s="46">
        <v>5944</v>
      </c>
      <c r="G7" s="46">
        <v>4757</v>
      </c>
      <c r="H7" s="46">
        <v>4417</v>
      </c>
      <c r="I7" s="46">
        <v>3634</v>
      </c>
      <c r="J7" s="46">
        <v>5769</v>
      </c>
    </row>
    <row r="8" spans="1:10" ht="17.100000000000001" customHeight="1" thickBot="1" x14ac:dyDescent="0.25">
      <c r="A8" s="92"/>
      <c r="B8" s="66" t="s">
        <v>166</v>
      </c>
      <c r="C8" s="46">
        <v>3974</v>
      </c>
      <c r="D8" s="46">
        <v>2746</v>
      </c>
      <c r="E8" s="46">
        <v>3508</v>
      </c>
      <c r="F8" s="46">
        <v>6029</v>
      </c>
      <c r="G8" s="46">
        <v>3882</v>
      </c>
      <c r="H8" s="46">
        <v>4530</v>
      </c>
      <c r="I8" s="46">
        <v>3112</v>
      </c>
      <c r="J8" s="46">
        <v>4358</v>
      </c>
    </row>
    <row r="9" spans="1:10" ht="17.100000000000001" customHeight="1" thickBot="1" x14ac:dyDescent="0.25">
      <c r="A9" s="92"/>
      <c r="B9" s="66" t="s">
        <v>47</v>
      </c>
      <c r="C9" s="46">
        <v>5013</v>
      </c>
      <c r="D9" s="46">
        <v>3708</v>
      </c>
      <c r="E9" s="46">
        <v>4395</v>
      </c>
      <c r="F9" s="46">
        <v>6813</v>
      </c>
      <c r="G9" s="46">
        <v>5686</v>
      </c>
      <c r="H9" s="46">
        <v>6202</v>
      </c>
      <c r="I9" s="46">
        <v>4690</v>
      </c>
      <c r="J9" s="46">
        <v>6242</v>
      </c>
    </row>
    <row r="10" spans="1:10" ht="17.100000000000001" customHeight="1" thickBot="1" x14ac:dyDescent="0.25">
      <c r="A10" s="92"/>
      <c r="B10" s="66" t="s">
        <v>8</v>
      </c>
      <c r="C10" s="46">
        <v>10823</v>
      </c>
      <c r="D10" s="46">
        <v>10712</v>
      </c>
      <c r="E10" s="46">
        <v>10149</v>
      </c>
      <c r="F10" s="46">
        <v>14749</v>
      </c>
      <c r="G10" s="46">
        <v>14370</v>
      </c>
      <c r="H10" s="46">
        <v>15827</v>
      </c>
      <c r="I10" s="46">
        <v>12451</v>
      </c>
      <c r="J10" s="46">
        <v>15765</v>
      </c>
    </row>
    <row r="11" spans="1:10" ht="17.100000000000001" customHeight="1" thickBot="1" x14ac:dyDescent="0.25">
      <c r="A11" s="92"/>
      <c r="B11" s="66" t="s">
        <v>9</v>
      </c>
      <c r="C11" s="46">
        <v>2015</v>
      </c>
      <c r="D11" s="46">
        <v>1795</v>
      </c>
      <c r="E11" s="46">
        <v>1755</v>
      </c>
      <c r="F11" s="46">
        <v>3414</v>
      </c>
      <c r="G11" s="46">
        <v>2326</v>
      </c>
      <c r="H11" s="46">
        <v>2243</v>
      </c>
      <c r="I11" s="46">
        <v>1584</v>
      </c>
      <c r="J11" s="46">
        <v>2359</v>
      </c>
    </row>
    <row r="12" spans="1:10" ht="17.100000000000001" customHeight="1" thickBot="1" x14ac:dyDescent="0.25">
      <c r="A12" s="92"/>
      <c r="B12" s="66" t="s">
        <v>54</v>
      </c>
      <c r="C12" s="46">
        <v>7088</v>
      </c>
      <c r="D12" s="46">
        <v>6116</v>
      </c>
      <c r="E12" s="46">
        <v>7157</v>
      </c>
      <c r="F12" s="46">
        <v>10426</v>
      </c>
      <c r="G12" s="46">
        <v>8350</v>
      </c>
      <c r="H12" s="46">
        <v>8523</v>
      </c>
      <c r="I12" s="46">
        <v>6653</v>
      </c>
      <c r="J12" s="46">
        <v>8883</v>
      </c>
    </row>
    <row r="13" spans="1:10" ht="17.100000000000001" customHeight="1" thickBot="1" x14ac:dyDescent="0.25">
      <c r="A13" s="92"/>
      <c r="B13" s="66" t="s">
        <v>49</v>
      </c>
      <c r="C13" s="46">
        <v>6982</v>
      </c>
      <c r="D13" s="46">
        <v>5406</v>
      </c>
      <c r="E13" s="46">
        <v>6161</v>
      </c>
      <c r="F13" s="46">
        <v>10443</v>
      </c>
      <c r="G13" s="46">
        <v>7751</v>
      </c>
      <c r="H13" s="46">
        <v>8843</v>
      </c>
      <c r="I13" s="46">
        <v>7417</v>
      </c>
      <c r="J13" s="46">
        <v>9675</v>
      </c>
    </row>
    <row r="14" spans="1:10" ht="17.100000000000001" customHeight="1" thickBot="1" x14ac:dyDescent="0.25">
      <c r="A14" s="92"/>
      <c r="B14" s="66" t="s">
        <v>26</v>
      </c>
      <c r="C14" s="46">
        <v>24338</v>
      </c>
      <c r="D14" s="46">
        <v>16727</v>
      </c>
      <c r="E14" s="46">
        <v>22146</v>
      </c>
      <c r="F14" s="46">
        <v>31484</v>
      </c>
      <c r="G14" s="46">
        <v>30265</v>
      </c>
      <c r="H14" s="46">
        <v>27284</v>
      </c>
      <c r="I14" s="46">
        <v>24981</v>
      </c>
      <c r="J14" s="46">
        <v>40893</v>
      </c>
    </row>
    <row r="15" spans="1:10" ht="17.100000000000001" customHeight="1" thickBot="1" x14ac:dyDescent="0.25">
      <c r="A15" s="92"/>
      <c r="B15" s="66" t="s">
        <v>48</v>
      </c>
      <c r="C15" s="46">
        <v>21301</v>
      </c>
      <c r="D15" s="46">
        <v>18453</v>
      </c>
      <c r="E15" s="46">
        <v>21529</v>
      </c>
      <c r="F15" s="46">
        <v>28431</v>
      </c>
      <c r="G15" s="46">
        <v>26533</v>
      </c>
      <c r="H15" s="46">
        <v>23970</v>
      </c>
      <c r="I15" s="46">
        <v>18831</v>
      </c>
      <c r="J15" s="46">
        <v>25963</v>
      </c>
    </row>
    <row r="16" spans="1:10" ht="17.100000000000001" customHeight="1" thickBot="1" x14ac:dyDescent="0.25">
      <c r="A16" s="92"/>
      <c r="B16" s="66" t="s">
        <v>21</v>
      </c>
      <c r="C16" s="46">
        <v>3148</v>
      </c>
      <c r="D16" s="46">
        <v>2602</v>
      </c>
      <c r="E16" s="46">
        <v>3582</v>
      </c>
      <c r="F16" s="46">
        <v>4281</v>
      </c>
      <c r="G16" s="46">
        <v>4093</v>
      </c>
      <c r="H16" s="46">
        <v>4142</v>
      </c>
      <c r="I16" s="46">
        <v>3033</v>
      </c>
      <c r="J16" s="46">
        <v>4140</v>
      </c>
    </row>
    <row r="17" spans="1:18" ht="17.100000000000001" customHeight="1" thickBot="1" x14ac:dyDescent="0.25">
      <c r="A17" s="92"/>
      <c r="B17" s="66" t="s">
        <v>10</v>
      </c>
      <c r="C17" s="46">
        <v>9425</v>
      </c>
      <c r="D17" s="46">
        <v>8832</v>
      </c>
      <c r="E17" s="46">
        <v>8920</v>
      </c>
      <c r="F17" s="46">
        <v>13090</v>
      </c>
      <c r="G17" s="46">
        <v>10581</v>
      </c>
      <c r="H17" s="46">
        <v>10646</v>
      </c>
      <c r="I17" s="46">
        <v>8629</v>
      </c>
      <c r="J17" s="46">
        <v>10286</v>
      </c>
    </row>
    <row r="18" spans="1:18" ht="17.100000000000001" customHeight="1" thickBot="1" x14ac:dyDescent="0.25">
      <c r="A18" s="92"/>
      <c r="B18" s="66" t="s">
        <v>167</v>
      </c>
      <c r="C18" s="46">
        <v>24020</v>
      </c>
      <c r="D18" s="46">
        <v>14049</v>
      </c>
      <c r="E18" s="46">
        <v>29139</v>
      </c>
      <c r="F18" s="46">
        <v>43970</v>
      </c>
      <c r="G18" s="46">
        <v>29265</v>
      </c>
      <c r="H18" s="46">
        <v>39226</v>
      </c>
      <c r="I18" s="46">
        <v>27483</v>
      </c>
      <c r="J18" s="46">
        <v>39163</v>
      </c>
    </row>
    <row r="19" spans="1:18" ht="17.100000000000001" customHeight="1" thickBot="1" x14ac:dyDescent="0.25">
      <c r="A19" s="92"/>
      <c r="B19" s="66" t="s">
        <v>168</v>
      </c>
      <c r="C19" s="46">
        <v>6345</v>
      </c>
      <c r="D19" s="46">
        <v>5571</v>
      </c>
      <c r="E19" s="46">
        <v>5786</v>
      </c>
      <c r="F19" s="46">
        <v>9181</v>
      </c>
      <c r="G19" s="46">
        <v>7876</v>
      </c>
      <c r="H19" s="46">
        <v>7289</v>
      </c>
      <c r="I19" s="46">
        <v>5722</v>
      </c>
      <c r="J19" s="46">
        <v>6832</v>
      </c>
    </row>
    <row r="20" spans="1:18" ht="17.100000000000001" customHeight="1" thickBot="1" x14ac:dyDescent="0.25">
      <c r="A20" s="92"/>
      <c r="B20" s="66" t="s">
        <v>169</v>
      </c>
      <c r="C20" s="46">
        <v>1208</v>
      </c>
      <c r="D20" s="46">
        <v>1206</v>
      </c>
      <c r="E20" s="46">
        <v>959</v>
      </c>
      <c r="F20" s="46">
        <v>2281</v>
      </c>
      <c r="G20" s="46">
        <v>1513</v>
      </c>
      <c r="H20" s="46">
        <v>1930</v>
      </c>
      <c r="I20" s="46">
        <v>1471</v>
      </c>
      <c r="J20" s="46">
        <v>1846</v>
      </c>
    </row>
    <row r="21" spans="1:18" ht="17.100000000000001" customHeight="1" thickBot="1" x14ac:dyDescent="0.25">
      <c r="A21" s="92"/>
      <c r="B21" s="66" t="s">
        <v>51</v>
      </c>
      <c r="C21" s="46">
        <v>4401</v>
      </c>
      <c r="D21" s="46">
        <v>2826</v>
      </c>
      <c r="E21" s="46">
        <v>4618</v>
      </c>
      <c r="F21" s="46">
        <v>5761</v>
      </c>
      <c r="G21" s="46">
        <v>6297</v>
      </c>
      <c r="H21" s="46">
        <v>4917</v>
      </c>
      <c r="I21" s="46">
        <v>4039</v>
      </c>
      <c r="J21" s="46">
        <v>5461</v>
      </c>
    </row>
    <row r="22" spans="1:18" ht="17.100000000000001" customHeight="1" thickBot="1" x14ac:dyDescent="0.25">
      <c r="A22" s="92"/>
      <c r="B22" s="66" t="s">
        <v>11</v>
      </c>
      <c r="C22" s="46">
        <v>971</v>
      </c>
      <c r="D22" s="46">
        <v>753</v>
      </c>
      <c r="E22" s="46">
        <v>766</v>
      </c>
      <c r="F22" s="46">
        <v>1677</v>
      </c>
      <c r="G22" s="46">
        <v>995</v>
      </c>
      <c r="H22" s="46">
        <v>1182</v>
      </c>
      <c r="I22" s="46">
        <v>874</v>
      </c>
      <c r="J22" s="46">
        <v>1210</v>
      </c>
    </row>
    <row r="23" spans="1:18" ht="17.100000000000001" customHeight="1" thickBot="1" x14ac:dyDescent="0.25">
      <c r="B23" s="68" t="s">
        <v>22</v>
      </c>
      <c r="C23" s="69">
        <f t="shared" ref="C23:G23" si="0">SUM(C6:C22)</f>
        <v>167095</v>
      </c>
      <c r="D23" s="69">
        <f t="shared" si="0"/>
        <v>133351</v>
      </c>
      <c r="E23" s="69">
        <f t="shared" si="0"/>
        <v>167630</v>
      </c>
      <c r="F23" s="69">
        <f t="shared" si="0"/>
        <v>241050</v>
      </c>
      <c r="G23" s="69">
        <f t="shared" si="0"/>
        <v>205212</v>
      </c>
      <c r="H23" s="69">
        <f>SUM(H6:H22)</f>
        <v>210679</v>
      </c>
      <c r="I23" s="69">
        <f>SUM(I6:I22)</f>
        <v>163259</v>
      </c>
      <c r="J23" s="69">
        <f>SUM(J6:J22)</f>
        <v>225536</v>
      </c>
    </row>
    <row r="24" spans="1:18" x14ac:dyDescent="0.2">
      <c r="C24" s="25"/>
      <c r="G24" s="25"/>
    </row>
    <row r="25" spans="1:18" ht="19.5" customHeight="1" x14ac:dyDescent="0.2">
      <c r="B25" s="141"/>
      <c r="C25" s="141"/>
      <c r="D25" s="141"/>
      <c r="E25" s="141"/>
      <c r="F25" s="142"/>
      <c r="G25" s="142"/>
      <c r="H25" s="142"/>
      <c r="I25" s="142"/>
      <c r="J25" s="142"/>
      <c r="K25" s="142"/>
      <c r="L25" s="142"/>
      <c r="M25" s="142"/>
      <c r="N25" s="142"/>
      <c r="O25" s="142"/>
      <c r="P25" s="142"/>
      <c r="Q25" s="142"/>
      <c r="R25" s="142"/>
    </row>
    <row r="26" spans="1:18" ht="24" customHeight="1" x14ac:dyDescent="0.2"/>
    <row r="28" spans="1:18" ht="34.5" customHeight="1" x14ac:dyDescent="0.2">
      <c r="C28" s="45" t="s">
        <v>184</v>
      </c>
      <c r="D28" s="45" t="s">
        <v>248</v>
      </c>
      <c r="E28" s="45" t="s">
        <v>265</v>
      </c>
      <c r="F28" s="45" t="s">
        <v>269</v>
      </c>
    </row>
    <row r="29" spans="1:18" ht="17.100000000000001" customHeight="1" thickBot="1" x14ac:dyDescent="0.25">
      <c r="B29" s="66" t="s">
        <v>52</v>
      </c>
      <c r="C29" s="42">
        <f t="shared" ref="C29:F46" si="1">+(G6-C6)/C6</f>
        <v>0.26613330012763442</v>
      </c>
      <c r="D29" s="42">
        <f t="shared" si="1"/>
        <v>0.3762976381244339</v>
      </c>
      <c r="E29" s="42">
        <f t="shared" si="1"/>
        <v>-0.11949975417895772</v>
      </c>
      <c r="F29" s="42">
        <f t="shared" si="1"/>
        <v>-0.14822639056551212</v>
      </c>
    </row>
    <row r="30" spans="1:18" ht="17.100000000000001" customHeight="1" thickBot="1" x14ac:dyDescent="0.25">
      <c r="B30" s="66" t="s">
        <v>53</v>
      </c>
      <c r="C30" s="42">
        <f t="shared" si="1"/>
        <v>0.21352040816326531</v>
      </c>
      <c r="D30" s="42">
        <f t="shared" si="1"/>
        <v>0.40534521158129178</v>
      </c>
      <c r="E30" s="42">
        <f t="shared" si="1"/>
        <v>-0.19530558015943314</v>
      </c>
      <c r="F30" s="42">
        <f t="shared" si="1"/>
        <v>-2.9441453566621804E-2</v>
      </c>
    </row>
    <row r="31" spans="1:18" ht="17.100000000000001" customHeight="1" thickBot="1" x14ac:dyDescent="0.25">
      <c r="B31" s="66" t="s">
        <v>166</v>
      </c>
      <c r="C31" s="42">
        <f t="shared" si="1"/>
        <v>-2.3150478107700049E-2</v>
      </c>
      <c r="D31" s="42">
        <f t="shared" si="1"/>
        <v>0.64967225054624911</v>
      </c>
      <c r="E31" s="42">
        <f t="shared" si="1"/>
        <v>-0.11288483466362599</v>
      </c>
      <c r="F31" s="42">
        <f t="shared" si="1"/>
        <v>-0.27716039144136673</v>
      </c>
    </row>
    <row r="32" spans="1:18" ht="17.100000000000001" customHeight="1" thickBot="1" x14ac:dyDescent="0.25">
      <c r="B32" s="66" t="s">
        <v>47</v>
      </c>
      <c r="C32" s="42">
        <f t="shared" si="1"/>
        <v>0.13425094753640535</v>
      </c>
      <c r="D32" s="42">
        <f t="shared" si="1"/>
        <v>0.67259978425026967</v>
      </c>
      <c r="E32" s="42">
        <f t="shared" si="1"/>
        <v>6.7121729237770197E-2</v>
      </c>
      <c r="F32" s="42">
        <f t="shared" si="1"/>
        <v>-8.3810362542198744E-2</v>
      </c>
    </row>
    <row r="33" spans="2:6" ht="17.100000000000001" customHeight="1" thickBot="1" x14ac:dyDescent="0.25">
      <c r="B33" s="66" t="s">
        <v>8</v>
      </c>
      <c r="C33" s="42">
        <f t="shared" si="1"/>
        <v>0.32772798669500136</v>
      </c>
      <c r="D33" s="42">
        <f t="shared" si="1"/>
        <v>0.47750186706497388</v>
      </c>
      <c r="E33" s="42">
        <f t="shared" si="1"/>
        <v>0.22682037639176272</v>
      </c>
      <c r="F33" s="42">
        <f t="shared" si="1"/>
        <v>6.8886026171265852E-2</v>
      </c>
    </row>
    <row r="34" spans="2:6" ht="17.100000000000001" customHeight="1" thickBot="1" x14ac:dyDescent="0.25">
      <c r="B34" s="66" t="s">
        <v>9</v>
      </c>
      <c r="C34" s="42">
        <f t="shared" si="1"/>
        <v>0.15434243176178661</v>
      </c>
      <c r="D34" s="42">
        <f t="shared" si="1"/>
        <v>0.24958217270194985</v>
      </c>
      <c r="E34" s="42">
        <f t="shared" si="1"/>
        <v>-9.7435897435897437E-2</v>
      </c>
      <c r="F34" s="42">
        <f t="shared" si="1"/>
        <v>-0.30902167545401288</v>
      </c>
    </row>
    <row r="35" spans="2:6" ht="17.100000000000001" customHeight="1" thickBot="1" x14ac:dyDescent="0.25">
      <c r="B35" s="66" t="s">
        <v>54</v>
      </c>
      <c r="C35" s="42">
        <f t="shared" si="1"/>
        <v>0.17804740406320541</v>
      </c>
      <c r="D35" s="42">
        <f t="shared" si="1"/>
        <v>0.39355788096795291</v>
      </c>
      <c r="E35" s="42">
        <f t="shared" si="1"/>
        <v>-7.0420567276791954E-2</v>
      </c>
      <c r="F35" s="42">
        <f t="shared" si="1"/>
        <v>-0.14799539612507193</v>
      </c>
    </row>
    <row r="36" spans="2:6" ht="17.100000000000001" customHeight="1" thickBot="1" x14ac:dyDescent="0.25">
      <c r="B36" s="66" t="s">
        <v>49</v>
      </c>
      <c r="C36" s="42">
        <f t="shared" si="1"/>
        <v>0.11014036092810083</v>
      </c>
      <c r="D36" s="42">
        <f t="shared" si="1"/>
        <v>0.63577506474287826</v>
      </c>
      <c r="E36" s="42">
        <f t="shared" si="1"/>
        <v>0.20386300925174486</v>
      </c>
      <c r="F36" s="42">
        <f t="shared" si="1"/>
        <v>-7.3542085607584032E-2</v>
      </c>
    </row>
    <row r="37" spans="2:6" ht="17.100000000000001" customHeight="1" thickBot="1" x14ac:dyDescent="0.25">
      <c r="B37" s="66" t="s">
        <v>26</v>
      </c>
      <c r="C37" s="42">
        <f t="shared" si="1"/>
        <v>0.24352863834333141</v>
      </c>
      <c r="D37" s="42">
        <f t="shared" si="1"/>
        <v>0.6311352902492976</v>
      </c>
      <c r="E37" s="42">
        <f t="shared" si="1"/>
        <v>0.12801408832294772</v>
      </c>
      <c r="F37" s="42">
        <f t="shared" si="1"/>
        <v>0.29885020963028841</v>
      </c>
    </row>
    <row r="38" spans="2:6" ht="17.100000000000001" customHeight="1" thickBot="1" x14ac:dyDescent="0.25">
      <c r="B38" s="66" t="s">
        <v>48</v>
      </c>
      <c r="C38" s="42">
        <f t="shared" si="1"/>
        <v>0.24562227125487066</v>
      </c>
      <c r="D38" s="42">
        <f t="shared" si="1"/>
        <v>0.29897577629653715</v>
      </c>
      <c r="E38" s="42">
        <f t="shared" si="1"/>
        <v>-0.12531933670862558</v>
      </c>
      <c r="F38" s="42">
        <f t="shared" si="1"/>
        <v>-8.6806654707889272E-2</v>
      </c>
    </row>
    <row r="39" spans="2:6" ht="17.100000000000001" customHeight="1" thickBot="1" x14ac:dyDescent="0.25">
      <c r="B39" s="66" t="s">
        <v>21</v>
      </c>
      <c r="C39" s="42">
        <f t="shared" si="1"/>
        <v>0.30019059720457431</v>
      </c>
      <c r="D39" s="42">
        <f t="shared" si="1"/>
        <v>0.59185242121445047</v>
      </c>
      <c r="E39" s="42">
        <f t="shared" si="1"/>
        <v>-0.15326633165829145</v>
      </c>
      <c r="F39" s="42">
        <f t="shared" si="1"/>
        <v>-3.2936229852838124E-2</v>
      </c>
    </row>
    <row r="40" spans="2:6" ht="17.100000000000001" customHeight="1" thickBot="1" x14ac:dyDescent="0.25">
      <c r="B40" s="66" t="s">
        <v>10</v>
      </c>
      <c r="C40" s="42">
        <f t="shared" si="1"/>
        <v>0.12265251989389921</v>
      </c>
      <c r="D40" s="42">
        <f t="shared" si="1"/>
        <v>0.2053894927536232</v>
      </c>
      <c r="E40" s="42">
        <f t="shared" si="1"/>
        <v>-3.2623318385650225E-2</v>
      </c>
      <c r="F40" s="42">
        <f t="shared" si="1"/>
        <v>-0.21420932009167304</v>
      </c>
    </row>
    <row r="41" spans="2:6" ht="17.100000000000001" customHeight="1" thickBot="1" x14ac:dyDescent="0.25">
      <c r="B41" s="66" t="s">
        <v>167</v>
      </c>
      <c r="C41" s="42">
        <f t="shared" si="1"/>
        <v>0.21835970024979184</v>
      </c>
      <c r="D41" s="42">
        <f t="shared" si="1"/>
        <v>1.7920848458965051</v>
      </c>
      <c r="E41" s="42">
        <f t="shared" si="1"/>
        <v>-5.6831051168537011E-2</v>
      </c>
      <c r="F41" s="42">
        <f t="shared" si="1"/>
        <v>-0.10932453945872185</v>
      </c>
    </row>
    <row r="42" spans="2:6" ht="17.100000000000001" customHeight="1" thickBot="1" x14ac:dyDescent="0.25">
      <c r="B42" s="66" t="s">
        <v>168</v>
      </c>
      <c r="C42" s="42">
        <f t="shared" si="1"/>
        <v>0.24129235618597319</v>
      </c>
      <c r="D42" s="42">
        <f t="shared" si="1"/>
        <v>0.3083826961048286</v>
      </c>
      <c r="E42" s="42">
        <f t="shared" si="1"/>
        <v>-1.1061182163843761E-2</v>
      </c>
      <c r="F42" s="42">
        <f t="shared" si="1"/>
        <v>-0.25585448208256178</v>
      </c>
    </row>
    <row r="43" spans="2:6" ht="17.100000000000001" customHeight="1" thickBot="1" x14ac:dyDescent="0.25">
      <c r="B43" s="66" t="s">
        <v>169</v>
      </c>
      <c r="C43" s="42">
        <f t="shared" si="1"/>
        <v>0.25248344370860926</v>
      </c>
      <c r="D43" s="42">
        <f t="shared" si="1"/>
        <v>0.60033167495854067</v>
      </c>
      <c r="E43" s="42">
        <f t="shared" si="1"/>
        <v>0.53388946819603755</v>
      </c>
      <c r="F43" s="42">
        <f t="shared" si="1"/>
        <v>-0.19070583077597544</v>
      </c>
    </row>
    <row r="44" spans="2:6" ht="17.100000000000001" customHeight="1" thickBot="1" x14ac:dyDescent="0.25">
      <c r="B44" s="66" t="s">
        <v>51</v>
      </c>
      <c r="C44" s="42">
        <f t="shared" si="1"/>
        <v>0.43081117927743695</v>
      </c>
      <c r="D44" s="42">
        <f t="shared" si="1"/>
        <v>0.73991507430997872</v>
      </c>
      <c r="E44" s="42">
        <f t="shared" si="1"/>
        <v>-0.12537895192724122</v>
      </c>
      <c r="F44" s="42">
        <f t="shared" si="1"/>
        <v>-5.2074292657524737E-2</v>
      </c>
    </row>
    <row r="45" spans="2:6" ht="17.100000000000001" customHeight="1" thickBot="1" x14ac:dyDescent="0.25">
      <c r="B45" s="66" t="s">
        <v>11</v>
      </c>
      <c r="C45" s="42">
        <f t="shared" si="1"/>
        <v>2.4716786817713696E-2</v>
      </c>
      <c r="D45" s="42">
        <f t="shared" si="1"/>
        <v>0.56972111553784865</v>
      </c>
      <c r="E45" s="42">
        <f t="shared" si="1"/>
        <v>0.14099216710182769</v>
      </c>
      <c r="F45" s="42">
        <f t="shared" si="1"/>
        <v>-0.27847346451997612</v>
      </c>
    </row>
    <row r="46" spans="2:6" ht="17.100000000000001" customHeight="1" thickBot="1" x14ac:dyDescent="0.25">
      <c r="B46" s="68" t="s">
        <v>22</v>
      </c>
      <c r="C46" s="76">
        <f t="shared" si="1"/>
        <v>0.22811574254166792</v>
      </c>
      <c r="D46" s="76">
        <f t="shared" si="1"/>
        <v>0.57988316548057384</v>
      </c>
      <c r="E46" s="76">
        <f t="shared" si="1"/>
        <v>-2.6075284853546501E-2</v>
      </c>
      <c r="F46" s="76">
        <f t="shared" si="1"/>
        <v>-6.4360091267371911E-2</v>
      </c>
    </row>
    <row r="52" spans="2:22" ht="39" customHeight="1" x14ac:dyDescent="0.2">
      <c r="C52" s="44" t="s">
        <v>170</v>
      </c>
      <c r="D52" s="44" t="s">
        <v>175</v>
      </c>
      <c r="E52" s="44" t="s">
        <v>176</v>
      </c>
      <c r="F52" s="72" t="s">
        <v>179</v>
      </c>
      <c r="G52" s="44" t="s">
        <v>183</v>
      </c>
      <c r="H52" s="44" t="s">
        <v>247</v>
      </c>
      <c r="I52" s="44" t="s">
        <v>264</v>
      </c>
      <c r="J52" s="44" t="s">
        <v>268</v>
      </c>
    </row>
    <row r="53" spans="2:22" ht="15" thickBot="1" x14ac:dyDescent="0.25">
      <c r="B53" s="66" t="s">
        <v>52</v>
      </c>
      <c r="C53" s="127">
        <f>+C6/U53*100000</f>
        <v>371.97958379464569</v>
      </c>
      <c r="D53" s="127">
        <f>+D6/U53*100000</f>
        <v>332.41122972353452</v>
      </c>
      <c r="E53" s="127">
        <f>+E6/U53*100000</f>
        <v>376.85470146041615</v>
      </c>
      <c r="F53" s="127">
        <f>+F6/U53*100000</f>
        <v>498.81370206824266</v>
      </c>
      <c r="G53" s="127">
        <f>+G6/$V53*100000</f>
        <v>470.62172355717905</v>
      </c>
      <c r="H53" s="127">
        <f>+H6/$V53*100000</f>
        <v>457.15290751123706</v>
      </c>
      <c r="I53" s="127">
        <f>+I6/$V53*100000</f>
        <v>331.57124037497459</v>
      </c>
      <c r="J53" s="127">
        <f>+J6/$V53*100000</f>
        <v>424.55698414232046</v>
      </c>
      <c r="U53" s="13">
        <v>8635689</v>
      </c>
      <c r="V53" s="132">
        <v>8642185</v>
      </c>
    </row>
    <row r="54" spans="2:22" ht="15" thickBot="1" x14ac:dyDescent="0.25">
      <c r="B54" s="66" t="s">
        <v>53</v>
      </c>
      <c r="C54" s="127">
        <f t="shared" ref="C54:C70" si="2">+C7/U54*100000</f>
        <v>294.87186237908941</v>
      </c>
      <c r="D54" s="127">
        <f t="shared" ref="D54:D70" si="3">+D7/U54*100000</f>
        <v>236.424046800377</v>
      </c>
      <c r="E54" s="127">
        <f t="shared" ref="E54:E70" si="4">+E7/U54*100000</f>
        <v>339.70442104693052</v>
      </c>
      <c r="F54" s="127">
        <f t="shared" ref="F54" si="5">+F7/U54*100000</f>
        <v>447.12202805645592</v>
      </c>
      <c r="G54" s="127">
        <f t="shared" ref="G54:J70" si="6">+G7/$V54*100000</f>
        <v>358.67751521005289</v>
      </c>
      <c r="H54" s="127">
        <f t="shared" si="6"/>
        <v>333.04153556502075</v>
      </c>
      <c r="I54" s="127">
        <f t="shared" si="6"/>
        <v>274.00338244131433</v>
      </c>
      <c r="J54" s="127">
        <f t="shared" si="6"/>
        <v>434.98225462408988</v>
      </c>
      <c r="U54" s="13">
        <v>1329391</v>
      </c>
      <c r="V54" s="132">
        <v>1326261</v>
      </c>
    </row>
    <row r="55" spans="2:22" ht="15" thickBot="1" x14ac:dyDescent="0.25">
      <c r="B55" s="66" t="s">
        <v>166</v>
      </c>
      <c r="C55" s="127">
        <f t="shared" si="2"/>
        <v>390.0728711876119</v>
      </c>
      <c r="D55" s="127">
        <f t="shared" si="3"/>
        <v>269.53701667870712</v>
      </c>
      <c r="E55" s="127">
        <f t="shared" si="4"/>
        <v>344.3320664635487</v>
      </c>
      <c r="F55" s="127">
        <f t="shared" ref="F55" si="7">+F8/U55*100000</f>
        <v>591.78393064673185</v>
      </c>
      <c r="G55" s="127">
        <f t="shared" si="6"/>
        <v>383.67569619052136</v>
      </c>
      <c r="H55" s="127">
        <f t="shared" si="6"/>
        <v>447.72048009867643</v>
      </c>
      <c r="I55" s="127">
        <f t="shared" si="6"/>
        <v>307.57309802805321</v>
      </c>
      <c r="J55" s="127">
        <f t="shared" si="6"/>
        <v>430.7209386909563</v>
      </c>
      <c r="U55" s="13">
        <v>1018784</v>
      </c>
      <c r="V55" s="132">
        <v>1011792</v>
      </c>
    </row>
    <row r="56" spans="2:22" ht="15" thickBot="1" x14ac:dyDescent="0.25">
      <c r="B56" s="66" t="s">
        <v>47</v>
      </c>
      <c r="C56" s="127">
        <f t="shared" si="2"/>
        <v>427.89722613681272</v>
      </c>
      <c r="D56" s="127">
        <f t="shared" si="3"/>
        <v>316.50566816582915</v>
      </c>
      <c r="E56" s="127">
        <f t="shared" si="4"/>
        <v>375.14628144250787</v>
      </c>
      <c r="F56" s="127">
        <f t="shared" ref="F56" si="8">+F9/U56*100000</f>
        <v>581.54075437265215</v>
      </c>
      <c r="G56" s="127">
        <f t="shared" si="6"/>
        <v>484.73667698771027</v>
      </c>
      <c r="H56" s="127">
        <f t="shared" si="6"/>
        <v>528.72614679524781</v>
      </c>
      <c r="I56" s="127">
        <f t="shared" si="6"/>
        <v>399.8267701499052</v>
      </c>
      <c r="J56" s="127">
        <f t="shared" si="6"/>
        <v>532.13618321443676</v>
      </c>
      <c r="U56" s="13">
        <v>1171543</v>
      </c>
      <c r="V56" s="132">
        <v>1173008</v>
      </c>
    </row>
    <row r="57" spans="2:22" ht="15" thickBot="1" x14ac:dyDescent="0.25">
      <c r="B57" s="66" t="s">
        <v>8</v>
      </c>
      <c r="C57" s="127">
        <f t="shared" si="2"/>
        <v>497.39148657690981</v>
      </c>
      <c r="D57" s="127">
        <f t="shared" si="3"/>
        <v>492.2902711089215</v>
      </c>
      <c r="E57" s="127">
        <f t="shared" si="4"/>
        <v>466.41653860011621</v>
      </c>
      <c r="F57" s="127">
        <f t="shared" ref="F57" si="9">+F10/U57*100000</f>
        <v>677.81826069692715</v>
      </c>
      <c r="G57" s="127">
        <f t="shared" si="6"/>
        <v>661.31478767975614</v>
      </c>
      <c r="H57" s="127">
        <f t="shared" si="6"/>
        <v>728.36667672981901</v>
      </c>
      <c r="I57" s="127">
        <f t="shared" si="6"/>
        <v>573.00142111347554</v>
      </c>
      <c r="J57" s="127">
        <f t="shared" si="6"/>
        <v>725.51340485534831</v>
      </c>
      <c r="U57" s="13">
        <v>2175952</v>
      </c>
      <c r="V57" s="132">
        <v>2172944</v>
      </c>
    </row>
    <row r="58" spans="2:22" ht="15" thickBot="1" x14ac:dyDescent="0.25">
      <c r="B58" s="66" t="s">
        <v>9</v>
      </c>
      <c r="C58" s="127">
        <f t="shared" si="2"/>
        <v>345.68240107736256</v>
      </c>
      <c r="D58" s="127">
        <f t="shared" si="3"/>
        <v>307.9404019522907</v>
      </c>
      <c r="E58" s="127">
        <f t="shared" si="4"/>
        <v>301.07822029318669</v>
      </c>
      <c r="F58" s="127">
        <f t="shared" ref="F58" si="10">+F11/U58*100000</f>
        <v>585.68720460452391</v>
      </c>
      <c r="G58" s="127">
        <f t="shared" si="6"/>
        <v>397.94219744160466</v>
      </c>
      <c r="H58" s="127">
        <f t="shared" si="6"/>
        <v>383.74219641509853</v>
      </c>
      <c r="I58" s="127">
        <f t="shared" si="6"/>
        <v>270.99760995163444</v>
      </c>
      <c r="J58" s="127">
        <f t="shared" si="6"/>
        <v>403.58798098226367</v>
      </c>
      <c r="U58" s="13">
        <v>582905</v>
      </c>
      <c r="V58" s="132">
        <v>584507</v>
      </c>
    </row>
    <row r="59" spans="2:22" ht="15" thickBot="1" x14ac:dyDescent="0.25">
      <c r="B59" s="66" t="s">
        <v>55</v>
      </c>
      <c r="C59" s="127">
        <f t="shared" si="2"/>
        <v>295.96002869409307</v>
      </c>
      <c r="D59" s="127">
        <f t="shared" si="3"/>
        <v>255.37408796459837</v>
      </c>
      <c r="E59" s="127">
        <f t="shared" si="4"/>
        <v>298.84112942489054</v>
      </c>
      <c r="F59" s="127">
        <f t="shared" ref="F59" si="11">+F12/U59*100000</f>
        <v>435.33849593180224</v>
      </c>
      <c r="G59" s="127">
        <f t="shared" si="6"/>
        <v>350.37821965063722</v>
      </c>
      <c r="H59" s="127">
        <f t="shared" si="6"/>
        <v>357.63755282423728</v>
      </c>
      <c r="I59" s="127">
        <f t="shared" si="6"/>
        <v>279.16961620786702</v>
      </c>
      <c r="J59" s="127">
        <f t="shared" si="6"/>
        <v>372.74367965947437</v>
      </c>
      <c r="U59" s="13">
        <v>2394918</v>
      </c>
      <c r="V59" s="132">
        <v>2383139</v>
      </c>
    </row>
    <row r="60" spans="2:22" ht="15" thickBot="1" x14ac:dyDescent="0.25">
      <c r="B60" s="66" t="s">
        <v>49</v>
      </c>
      <c r="C60" s="127">
        <f t="shared" si="2"/>
        <v>341.38120036905548</v>
      </c>
      <c r="D60" s="127">
        <f t="shared" si="3"/>
        <v>264.32351320468547</v>
      </c>
      <c r="E60" s="127">
        <f t="shared" si="4"/>
        <v>301.23883922568757</v>
      </c>
      <c r="F60" s="127">
        <f t="shared" ref="F60" si="12">+F13/U60*100000</f>
        <v>510.60496640705333</v>
      </c>
      <c r="G60" s="127">
        <f t="shared" si="6"/>
        <v>378.17836201100528</v>
      </c>
      <c r="H60" s="127">
        <f t="shared" si="6"/>
        <v>431.45803835160882</v>
      </c>
      <c r="I60" s="127">
        <f t="shared" si="6"/>
        <v>361.88219726946539</v>
      </c>
      <c r="J60" s="127">
        <f t="shared" si="6"/>
        <v>472.05207746825903</v>
      </c>
      <c r="U60" s="13">
        <v>2045221</v>
      </c>
      <c r="V60" s="132">
        <v>2049562</v>
      </c>
    </row>
    <row r="61" spans="2:22" ht="15" thickBot="1" x14ac:dyDescent="0.25">
      <c r="B61" s="66" t="s">
        <v>26</v>
      </c>
      <c r="C61" s="127">
        <f t="shared" si="2"/>
        <v>312.80850446354265</v>
      </c>
      <c r="D61" s="127">
        <f t="shared" si="3"/>
        <v>214.98676366840655</v>
      </c>
      <c r="E61" s="127">
        <f t="shared" si="4"/>
        <v>284.63543182881159</v>
      </c>
      <c r="F61" s="127">
        <f t="shared" ref="F61" si="13">+F14/U61*100000</f>
        <v>404.65374946709579</v>
      </c>
      <c r="G61" s="127">
        <f t="shared" si="6"/>
        <v>389.84398769502184</v>
      </c>
      <c r="H61" s="127">
        <f t="shared" si="6"/>
        <v>351.44567521133246</v>
      </c>
      <c r="I61" s="127">
        <f t="shared" si="6"/>
        <v>321.78069243711678</v>
      </c>
      <c r="J61" s="127">
        <f t="shared" si="6"/>
        <v>526.74343924706852</v>
      </c>
      <c r="U61" s="13">
        <v>7780479</v>
      </c>
      <c r="V61" s="132">
        <v>7763362</v>
      </c>
    </row>
    <row r="62" spans="2:22" ht="15" thickBot="1" x14ac:dyDescent="0.25">
      <c r="B62" s="66" t="s">
        <v>246</v>
      </c>
      <c r="C62" s="127">
        <f t="shared" si="2"/>
        <v>421.18871275151253</v>
      </c>
      <c r="D62" s="127">
        <f t="shared" si="3"/>
        <v>364.87466862605794</v>
      </c>
      <c r="E62" s="127">
        <f t="shared" si="4"/>
        <v>425.69699999189299</v>
      </c>
      <c r="F62" s="127">
        <f t="shared" ref="F62" si="14">+F15/U62*100000</f>
        <v>562.17155496165685</v>
      </c>
      <c r="G62" s="127">
        <f t="shared" si="6"/>
        <v>524.56061894713037</v>
      </c>
      <c r="H62" s="127">
        <f t="shared" si="6"/>
        <v>473.88979897345621</v>
      </c>
      <c r="I62" s="127">
        <f t="shared" si="6"/>
        <v>372.29114745386545</v>
      </c>
      <c r="J62" s="127">
        <f t="shared" si="6"/>
        <v>513.29165001033971</v>
      </c>
      <c r="U62" s="13">
        <v>5057353</v>
      </c>
      <c r="V62" s="132">
        <v>5058138</v>
      </c>
    </row>
    <row r="63" spans="2:22" ht="15" thickBot="1" x14ac:dyDescent="0.25">
      <c r="B63" s="66" t="s">
        <v>21</v>
      </c>
      <c r="C63" s="127">
        <f t="shared" si="2"/>
        <v>295.8682765860861</v>
      </c>
      <c r="D63" s="127">
        <f t="shared" si="3"/>
        <v>244.5518601261106</v>
      </c>
      <c r="E63" s="127">
        <f t="shared" si="4"/>
        <v>336.65824864401537</v>
      </c>
      <c r="F63" s="127">
        <f t="shared" ref="F63" si="15">+F16/U63*100000</f>
        <v>402.35454004607203</v>
      </c>
      <c r="G63" s="127">
        <f t="shared" si="6"/>
        <v>386.31393457863658</v>
      </c>
      <c r="H63" s="127">
        <f t="shared" si="6"/>
        <v>390.93875324327206</v>
      </c>
      <c r="I63" s="127">
        <f t="shared" si="6"/>
        <v>286.26683693550075</v>
      </c>
      <c r="J63" s="127">
        <f t="shared" si="6"/>
        <v>390.74998513451141</v>
      </c>
      <c r="U63" s="13">
        <v>1063987</v>
      </c>
      <c r="V63" s="132">
        <v>1059501</v>
      </c>
    </row>
    <row r="64" spans="2:22" ht="15" thickBot="1" x14ac:dyDescent="0.25">
      <c r="B64" s="66" t="s">
        <v>10</v>
      </c>
      <c r="C64" s="127">
        <f t="shared" si="2"/>
        <v>348.83905990741795</v>
      </c>
      <c r="D64" s="127">
        <f t="shared" si="3"/>
        <v>326.89088351218197</v>
      </c>
      <c r="E64" s="127">
        <f t="shared" si="4"/>
        <v>330.14794847471279</v>
      </c>
      <c r="F64" s="127">
        <f t="shared" ref="F64" si="16">+F17/U64*100000</f>
        <v>484.48841317645633</v>
      </c>
      <c r="G64" s="127">
        <f t="shared" si="6"/>
        <v>392.52201235696839</v>
      </c>
      <c r="H64" s="127">
        <f t="shared" si="6"/>
        <v>394.93330909670971</v>
      </c>
      <c r="I64" s="127">
        <f t="shared" si="6"/>
        <v>320.10891641889043</v>
      </c>
      <c r="J64" s="127">
        <f t="shared" si="6"/>
        <v>381.57843484583469</v>
      </c>
      <c r="U64" s="13">
        <v>2701819</v>
      </c>
      <c r="V64" s="132">
        <v>2695645</v>
      </c>
    </row>
    <row r="65" spans="2:22" ht="15" thickBot="1" x14ac:dyDescent="0.25">
      <c r="B65" s="66" t="s">
        <v>167</v>
      </c>
      <c r="C65" s="127">
        <f t="shared" si="2"/>
        <v>354.28313860051969</v>
      </c>
      <c r="D65" s="127">
        <f t="shared" si="3"/>
        <v>207.21581241460035</v>
      </c>
      <c r="E65" s="127">
        <f t="shared" si="4"/>
        <v>429.78586076938143</v>
      </c>
      <c r="F65" s="127">
        <f t="shared" ref="F65" si="17">+F18/U65*100000</f>
        <v>648.53578702185052</v>
      </c>
      <c r="G65" s="127">
        <f t="shared" si="6"/>
        <v>433.47521814845868</v>
      </c>
      <c r="H65" s="127">
        <f t="shared" si="6"/>
        <v>581.0182438780605</v>
      </c>
      <c r="I65" s="127">
        <f t="shared" si="6"/>
        <v>407.08011004182777</v>
      </c>
      <c r="J65" s="127">
        <f t="shared" si="6"/>
        <v>580.08508349045235</v>
      </c>
      <c r="U65" s="13">
        <v>6779888</v>
      </c>
      <c r="V65" s="132">
        <v>6751251</v>
      </c>
    </row>
    <row r="66" spans="2:22" ht="15" thickBot="1" x14ac:dyDescent="0.25">
      <c r="B66" s="66" t="s">
        <v>168</v>
      </c>
      <c r="C66" s="127">
        <f t="shared" si="2"/>
        <v>419.85083880837794</v>
      </c>
      <c r="D66" s="127">
        <f t="shared" si="3"/>
        <v>368.63499180480278</v>
      </c>
      <c r="E66" s="127">
        <f t="shared" si="4"/>
        <v>382.86161597246252</v>
      </c>
      <c r="F66" s="127">
        <f t="shared" ref="F66" si="18">+F19/U66*100000</f>
        <v>607.50993713155526</v>
      </c>
      <c r="G66" s="127">
        <f t="shared" si="6"/>
        <v>518.674521859273</v>
      </c>
      <c r="H66" s="127">
        <f t="shared" si="6"/>
        <v>480.01759647438303</v>
      </c>
      <c r="I66" s="127">
        <f t="shared" si="6"/>
        <v>376.82270366667854</v>
      </c>
      <c r="J66" s="127">
        <f t="shared" si="6"/>
        <v>449.92183003333582</v>
      </c>
      <c r="U66" s="13">
        <v>1511251</v>
      </c>
      <c r="V66" s="132">
        <v>1518486</v>
      </c>
    </row>
    <row r="67" spans="2:22" ht="15" thickBot="1" x14ac:dyDescent="0.25">
      <c r="B67" s="66" t="s">
        <v>169</v>
      </c>
      <c r="C67" s="127">
        <f t="shared" si="2"/>
        <v>182.69895356452011</v>
      </c>
      <c r="D67" s="127">
        <f t="shared" si="3"/>
        <v>182.39647185332058</v>
      </c>
      <c r="E67" s="127">
        <f t="shared" si="4"/>
        <v>145.03998052017781</v>
      </c>
      <c r="F67" s="127">
        <f t="shared" ref="F67" si="19">+F20/U67*100000</f>
        <v>344.98039162307151</v>
      </c>
      <c r="G67" s="127">
        <f t="shared" si="6"/>
        <v>228.70980761469124</v>
      </c>
      <c r="H67" s="127">
        <f t="shared" si="6"/>
        <v>291.74483059904435</v>
      </c>
      <c r="I67" s="127">
        <f t="shared" si="6"/>
        <v>222.36095637885711</v>
      </c>
      <c r="J67" s="127">
        <f t="shared" si="6"/>
        <v>279.04712812737608</v>
      </c>
      <c r="U67" s="13">
        <v>661197</v>
      </c>
      <c r="V67" s="132">
        <v>661537</v>
      </c>
    </row>
    <row r="68" spans="2:22" ht="15" thickBot="1" x14ac:dyDescent="0.25">
      <c r="B68" s="66" t="s">
        <v>51</v>
      </c>
      <c r="C68" s="127">
        <f t="shared" si="2"/>
        <v>198.19824688449111</v>
      </c>
      <c r="D68" s="127">
        <f t="shared" si="3"/>
        <v>127.26840392991862</v>
      </c>
      <c r="E68" s="127">
        <f t="shared" si="4"/>
        <v>207.97080302489886</v>
      </c>
      <c r="F68" s="127">
        <f t="shared" ref="F68" si="20">+F21/U68*100000</f>
        <v>259.44560334050288</v>
      </c>
      <c r="G68" s="127">
        <f t="shared" si="6"/>
        <v>284.41824341811378</v>
      </c>
      <c r="H68" s="127">
        <f t="shared" si="6"/>
        <v>222.08742304063293</v>
      </c>
      <c r="I68" s="127">
        <f t="shared" si="6"/>
        <v>182.43056775698929</v>
      </c>
      <c r="J68" s="127">
        <f t="shared" si="6"/>
        <v>246.65841310248047</v>
      </c>
      <c r="U68" s="13">
        <v>2220504</v>
      </c>
      <c r="V68" s="132">
        <v>2213993</v>
      </c>
    </row>
    <row r="69" spans="2:22" ht="15" thickBot="1" x14ac:dyDescent="0.25">
      <c r="B69" s="66" t="s">
        <v>11</v>
      </c>
      <c r="C69" s="127">
        <f t="shared" si="2"/>
        <v>303.51907075026412</v>
      </c>
      <c r="D69" s="127">
        <f t="shared" si="3"/>
        <v>235.37575723475683</v>
      </c>
      <c r="E69" s="127">
        <f t="shared" si="4"/>
        <v>239.43934932513113</v>
      </c>
      <c r="F69" s="127">
        <f t="shared" ref="F69" si="21">+F22/U69*100000</f>
        <v>524.20337965828321</v>
      </c>
      <c r="G69" s="127">
        <f t="shared" si="6"/>
        <v>311.13584910380371</v>
      </c>
      <c r="H69" s="127">
        <f t="shared" si="6"/>
        <v>369.6106267745688</v>
      </c>
      <c r="I69" s="127">
        <f t="shared" si="6"/>
        <v>273.29922825801447</v>
      </c>
      <c r="J69" s="127">
        <f t="shared" si="6"/>
        <v>378.3662084578919</v>
      </c>
      <c r="U69" s="13">
        <v>319914</v>
      </c>
      <c r="V69" s="132">
        <v>319796</v>
      </c>
    </row>
    <row r="70" spans="2:22" ht="15" thickBot="1" x14ac:dyDescent="0.25">
      <c r="B70" s="68" t="s">
        <v>22</v>
      </c>
      <c r="C70" s="128">
        <f t="shared" si="2"/>
        <v>352.14373120618944</v>
      </c>
      <c r="D70" s="128">
        <f t="shared" si="3"/>
        <v>281.03006493358015</v>
      </c>
      <c r="E70" s="128">
        <f t="shared" si="4"/>
        <v>353.27121495013938</v>
      </c>
      <c r="F70" s="128">
        <f t="shared" ref="F70" si="22">+F23/U70*100000</f>
        <v>507.99991865257471</v>
      </c>
      <c r="G70" s="128">
        <f t="shared" si="6"/>
        <v>433.07277959718442</v>
      </c>
      <c r="H70" s="128">
        <f t="shared" si="6"/>
        <v>444.61015989686376</v>
      </c>
      <c r="I70" s="128">
        <f t="shared" si="6"/>
        <v>344.53652283617299</v>
      </c>
      <c r="J70" s="128">
        <f t="shared" si="6"/>
        <v>475.96389304344086</v>
      </c>
      <c r="U70" s="13">
        <v>47450795</v>
      </c>
      <c r="V70" s="132">
        <v>47385107</v>
      </c>
    </row>
    <row r="71" spans="2:22" ht="13.5" thickBot="1" x14ac:dyDescent="0.25">
      <c r="C71" s="127"/>
      <c r="D71" s="127"/>
      <c r="E71" s="127"/>
      <c r="F71" s="127"/>
      <c r="G71" s="127"/>
    </row>
    <row r="72" spans="2:22" ht="13.5" thickBot="1" x14ac:dyDescent="0.25">
      <c r="C72" s="127"/>
      <c r="D72" s="127"/>
      <c r="E72" s="127"/>
      <c r="F72" s="127"/>
      <c r="G72" s="127"/>
    </row>
  </sheetData>
  <mergeCells count="1">
    <mergeCell ref="B25:R25"/>
  </mergeCells>
  <phoneticPr fontId="0" type="noConversion"/>
  <pageMargins left="0.75" right="0.75" top="1" bottom="1" header="0" footer="0"/>
  <pageSetup paperSize="9" scale="48" fitToHeight="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B2:AQ49"/>
  <sheetViews>
    <sheetView zoomScaleNormal="100" workbookViewId="0"/>
  </sheetViews>
  <sheetFormatPr baseColWidth="10" defaultRowHeight="12.75" x14ac:dyDescent="0.2"/>
  <cols>
    <col min="1" max="1" width="11.42578125" style="13"/>
    <col min="2" max="2" width="32.42578125" style="13" customWidth="1"/>
    <col min="3" max="22" width="12.28515625" style="13" hidden="1" customWidth="1"/>
    <col min="23" max="23" width="0.140625" style="13" hidden="1" customWidth="1"/>
    <col min="24" max="26" width="12.28515625" style="13" hidden="1" customWidth="1"/>
    <col min="27" max="76" width="12.28515625" style="13" customWidth="1"/>
    <col min="77" max="16384" width="11.42578125" style="13"/>
  </cols>
  <sheetData>
    <row r="2" spans="2:34" ht="40.5" customHeight="1" x14ac:dyDescent="0.2">
      <c r="B2" s="104"/>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row>
    <row r="3" spans="2:34" ht="27.95" customHeight="1" x14ac:dyDescent="0.2">
      <c r="B3" s="19"/>
      <c r="C3" s="19"/>
    </row>
    <row r="5" spans="2:34" ht="39" customHeight="1" x14ac:dyDescent="0.2">
      <c r="C5" s="44" t="s">
        <v>4</v>
      </c>
      <c r="D5" s="44" t="s">
        <v>5</v>
      </c>
      <c r="E5" s="44" t="s">
        <v>6</v>
      </c>
      <c r="F5" s="72" t="s">
        <v>27</v>
      </c>
      <c r="G5" s="44" t="s">
        <v>28</v>
      </c>
      <c r="H5" s="44" t="s">
        <v>30</v>
      </c>
      <c r="I5" s="44" t="s">
        <v>33</v>
      </c>
      <c r="J5" s="72" t="s">
        <v>35</v>
      </c>
      <c r="K5" s="44" t="s">
        <v>37</v>
      </c>
      <c r="L5" s="44" t="s">
        <v>44</v>
      </c>
      <c r="M5" s="44" t="s">
        <v>56</v>
      </c>
      <c r="N5" s="72" t="s">
        <v>58</v>
      </c>
      <c r="O5" s="44" t="s">
        <v>60</v>
      </c>
      <c r="P5" s="44" t="s">
        <v>62</v>
      </c>
      <c r="Q5" s="44" t="s">
        <v>64</v>
      </c>
      <c r="R5" s="72" t="s">
        <v>71</v>
      </c>
      <c r="S5" s="44" t="s">
        <v>74</v>
      </c>
      <c r="T5" s="44" t="s">
        <v>81</v>
      </c>
      <c r="U5" s="44" t="s">
        <v>87</v>
      </c>
      <c r="V5" s="72" t="s">
        <v>89</v>
      </c>
      <c r="W5" s="44" t="s">
        <v>94</v>
      </c>
      <c r="X5" s="44" t="s">
        <v>98</v>
      </c>
      <c r="Y5" s="44" t="s">
        <v>153</v>
      </c>
      <c r="Z5" s="72" t="s">
        <v>154</v>
      </c>
      <c r="AA5" s="44" t="s">
        <v>170</v>
      </c>
      <c r="AB5" s="44" t="s">
        <v>175</v>
      </c>
      <c r="AC5" s="44" t="s">
        <v>176</v>
      </c>
      <c r="AD5" s="72" t="s">
        <v>179</v>
      </c>
      <c r="AE5" s="44" t="s">
        <v>183</v>
      </c>
      <c r="AF5" s="44" t="s">
        <v>247</v>
      </c>
      <c r="AG5" s="44" t="s">
        <v>264</v>
      </c>
      <c r="AH5" s="44" t="s">
        <v>268</v>
      </c>
    </row>
    <row r="6" spans="2:34" ht="17.100000000000001" customHeight="1" thickBot="1" x14ac:dyDescent="0.25">
      <c r="B6" s="66" t="s">
        <v>52</v>
      </c>
      <c r="C6" s="46">
        <v>832</v>
      </c>
      <c r="D6" s="46">
        <v>979</v>
      </c>
      <c r="E6" s="46">
        <v>736</v>
      </c>
      <c r="F6" s="46">
        <v>944</v>
      </c>
      <c r="G6" s="46">
        <v>1152</v>
      </c>
      <c r="H6" s="46">
        <v>1099</v>
      </c>
      <c r="I6" s="46">
        <v>894</v>
      </c>
      <c r="J6" s="46">
        <v>1134</v>
      </c>
      <c r="K6" s="46">
        <v>1507</v>
      </c>
      <c r="L6" s="46">
        <v>1831</v>
      </c>
      <c r="M6" s="46">
        <v>1411</v>
      </c>
      <c r="N6" s="46">
        <v>2137</v>
      </c>
      <c r="O6" s="46">
        <v>2606</v>
      </c>
      <c r="P6" s="46">
        <v>2712</v>
      </c>
      <c r="Q6" s="46">
        <v>1937</v>
      </c>
      <c r="R6" s="46">
        <v>2609</v>
      </c>
      <c r="S6" s="46">
        <v>3272</v>
      </c>
      <c r="T6" s="46">
        <v>3861</v>
      </c>
      <c r="U6" s="46">
        <v>2787</v>
      </c>
      <c r="V6" s="46">
        <v>3817</v>
      </c>
      <c r="W6" s="46">
        <v>3175</v>
      </c>
      <c r="X6" s="46">
        <v>3572</v>
      </c>
      <c r="Y6" s="46">
        <v>3450</v>
      </c>
      <c r="Z6" s="46">
        <v>3492</v>
      </c>
      <c r="AA6" s="46">
        <v>2841</v>
      </c>
      <c r="AB6" s="46">
        <v>1057</v>
      </c>
      <c r="AC6" s="46">
        <v>2735</v>
      </c>
      <c r="AD6" s="46">
        <v>3785</v>
      </c>
      <c r="AE6" s="46">
        <v>3648</v>
      </c>
      <c r="AF6" s="46">
        <v>4107</v>
      </c>
      <c r="AG6" s="46">
        <v>2643</v>
      </c>
      <c r="AH6" s="46">
        <v>3714</v>
      </c>
    </row>
    <row r="7" spans="2:34" ht="17.100000000000001" customHeight="1" thickBot="1" x14ac:dyDescent="0.25">
      <c r="B7" s="66" t="s">
        <v>53</v>
      </c>
      <c r="C7" s="46">
        <v>273</v>
      </c>
      <c r="D7" s="46">
        <v>231</v>
      </c>
      <c r="E7" s="46">
        <v>184</v>
      </c>
      <c r="F7" s="46">
        <v>189</v>
      </c>
      <c r="G7" s="46">
        <v>211</v>
      </c>
      <c r="H7" s="46">
        <v>283</v>
      </c>
      <c r="I7" s="46">
        <v>197</v>
      </c>
      <c r="J7" s="46">
        <v>182</v>
      </c>
      <c r="K7" s="46">
        <v>303</v>
      </c>
      <c r="L7" s="46">
        <v>469</v>
      </c>
      <c r="M7" s="46">
        <v>254</v>
      </c>
      <c r="N7" s="46">
        <v>430</v>
      </c>
      <c r="O7" s="46">
        <v>485</v>
      </c>
      <c r="P7" s="46">
        <v>523</v>
      </c>
      <c r="Q7" s="46">
        <v>310</v>
      </c>
      <c r="R7" s="46">
        <v>321</v>
      </c>
      <c r="S7" s="46">
        <v>622</v>
      </c>
      <c r="T7" s="46">
        <v>584</v>
      </c>
      <c r="U7" s="46">
        <v>232</v>
      </c>
      <c r="V7" s="46">
        <v>418</v>
      </c>
      <c r="W7" s="46">
        <v>346</v>
      </c>
      <c r="X7" s="46">
        <v>382</v>
      </c>
      <c r="Y7" s="46">
        <v>257</v>
      </c>
      <c r="Z7" s="46">
        <v>387</v>
      </c>
      <c r="AA7" s="46">
        <v>367</v>
      </c>
      <c r="AB7" s="46">
        <v>196</v>
      </c>
      <c r="AC7" s="46">
        <v>443</v>
      </c>
      <c r="AD7" s="46">
        <v>446</v>
      </c>
      <c r="AE7" s="46">
        <v>453</v>
      </c>
      <c r="AF7" s="46">
        <v>375</v>
      </c>
      <c r="AG7" s="46">
        <v>231</v>
      </c>
      <c r="AH7" s="46">
        <v>300</v>
      </c>
    </row>
    <row r="8" spans="2:34" ht="17.100000000000001" customHeight="1" thickBot="1" x14ac:dyDescent="0.25">
      <c r="B8" s="66" t="s">
        <v>166</v>
      </c>
      <c r="C8" s="46">
        <v>58</v>
      </c>
      <c r="D8" s="46">
        <v>175</v>
      </c>
      <c r="E8" s="46">
        <v>146</v>
      </c>
      <c r="F8" s="46">
        <v>162</v>
      </c>
      <c r="G8" s="46">
        <v>275</v>
      </c>
      <c r="H8" s="46">
        <v>258</v>
      </c>
      <c r="I8" s="46">
        <v>197</v>
      </c>
      <c r="J8" s="46">
        <v>277</v>
      </c>
      <c r="K8" s="46">
        <v>556</v>
      </c>
      <c r="L8" s="46">
        <v>388</v>
      </c>
      <c r="M8" s="46">
        <v>183</v>
      </c>
      <c r="N8" s="46">
        <v>422</v>
      </c>
      <c r="O8" s="46">
        <v>454</v>
      </c>
      <c r="P8" s="46">
        <v>428</v>
      </c>
      <c r="Q8" s="46">
        <v>218</v>
      </c>
      <c r="R8" s="46">
        <v>772</v>
      </c>
      <c r="S8" s="46">
        <v>587</v>
      </c>
      <c r="T8" s="46">
        <v>536</v>
      </c>
      <c r="U8" s="46">
        <v>380</v>
      </c>
      <c r="V8" s="46">
        <v>556</v>
      </c>
      <c r="W8" s="46">
        <v>366</v>
      </c>
      <c r="X8" s="46">
        <v>331</v>
      </c>
      <c r="Y8" s="46">
        <v>295</v>
      </c>
      <c r="Z8" s="46">
        <v>453</v>
      </c>
      <c r="AA8" s="46">
        <v>301</v>
      </c>
      <c r="AB8" s="46">
        <v>181</v>
      </c>
      <c r="AC8" s="46">
        <v>317</v>
      </c>
      <c r="AD8" s="46">
        <v>442</v>
      </c>
      <c r="AE8" s="46">
        <v>339</v>
      </c>
      <c r="AF8" s="46">
        <v>285</v>
      </c>
      <c r="AG8" s="46">
        <v>125</v>
      </c>
      <c r="AH8" s="46">
        <v>163</v>
      </c>
    </row>
    <row r="9" spans="2:34" ht="17.100000000000001" customHeight="1" thickBot="1" x14ac:dyDescent="0.25">
      <c r="B9" s="66" t="s">
        <v>47</v>
      </c>
      <c r="C9" s="46">
        <v>486</v>
      </c>
      <c r="D9" s="46">
        <v>979</v>
      </c>
      <c r="E9" s="46">
        <v>646</v>
      </c>
      <c r="F9" s="46">
        <v>782</v>
      </c>
      <c r="G9" s="46">
        <v>939</v>
      </c>
      <c r="H9" s="46">
        <v>1306</v>
      </c>
      <c r="I9" s="46">
        <v>965</v>
      </c>
      <c r="J9" s="46">
        <v>970</v>
      </c>
      <c r="K9" s="46">
        <v>1061</v>
      </c>
      <c r="L9" s="46">
        <v>1020</v>
      </c>
      <c r="M9" s="46">
        <v>471</v>
      </c>
      <c r="N9" s="46">
        <v>389</v>
      </c>
      <c r="O9" s="46">
        <v>1096</v>
      </c>
      <c r="P9" s="46">
        <v>994</v>
      </c>
      <c r="Q9" s="46">
        <v>621</v>
      </c>
      <c r="R9" s="46">
        <v>945</v>
      </c>
      <c r="S9" s="46">
        <v>1021</v>
      </c>
      <c r="T9" s="46">
        <v>901</v>
      </c>
      <c r="U9" s="46">
        <v>574</v>
      </c>
      <c r="V9" s="46">
        <v>934</v>
      </c>
      <c r="W9" s="46">
        <v>849</v>
      </c>
      <c r="X9" s="46">
        <v>829</v>
      </c>
      <c r="Y9" s="46">
        <v>566</v>
      </c>
      <c r="Z9" s="46">
        <v>846</v>
      </c>
      <c r="AA9" s="46">
        <v>1067</v>
      </c>
      <c r="AB9" s="46">
        <v>837</v>
      </c>
      <c r="AC9" s="46">
        <v>1603</v>
      </c>
      <c r="AD9" s="46">
        <v>1698</v>
      </c>
      <c r="AE9" s="46">
        <v>1610</v>
      </c>
      <c r="AF9" s="46">
        <v>1609</v>
      </c>
      <c r="AG9" s="46">
        <v>1063</v>
      </c>
      <c r="AH9" s="46">
        <v>1329</v>
      </c>
    </row>
    <row r="10" spans="2:34" ht="17.100000000000001" customHeight="1" thickBot="1" x14ac:dyDescent="0.25">
      <c r="B10" s="66" t="s">
        <v>8</v>
      </c>
      <c r="C10" s="46">
        <v>100</v>
      </c>
      <c r="D10" s="46">
        <v>710</v>
      </c>
      <c r="E10" s="46">
        <v>490</v>
      </c>
      <c r="F10" s="46">
        <v>231</v>
      </c>
      <c r="G10" s="46">
        <v>239</v>
      </c>
      <c r="H10" s="46">
        <v>211</v>
      </c>
      <c r="I10" s="46">
        <v>144</v>
      </c>
      <c r="J10" s="46">
        <v>218</v>
      </c>
      <c r="K10" s="46">
        <v>243</v>
      </c>
      <c r="L10" s="46">
        <v>361</v>
      </c>
      <c r="M10" s="46">
        <v>205</v>
      </c>
      <c r="N10" s="46">
        <v>190</v>
      </c>
      <c r="O10" s="46">
        <v>375</v>
      </c>
      <c r="P10" s="46">
        <v>370</v>
      </c>
      <c r="Q10" s="46">
        <v>232</v>
      </c>
      <c r="R10" s="46">
        <v>263</v>
      </c>
      <c r="S10" s="46">
        <v>345</v>
      </c>
      <c r="T10" s="46">
        <v>405</v>
      </c>
      <c r="U10" s="46">
        <v>227</v>
      </c>
      <c r="V10" s="46">
        <v>339</v>
      </c>
      <c r="W10" s="46">
        <v>491</v>
      </c>
      <c r="X10" s="46">
        <v>270</v>
      </c>
      <c r="Y10" s="46">
        <v>145</v>
      </c>
      <c r="Z10" s="46">
        <v>224</v>
      </c>
      <c r="AA10" s="46">
        <v>227</v>
      </c>
      <c r="AB10" s="46">
        <v>49</v>
      </c>
      <c r="AC10" s="46">
        <v>237</v>
      </c>
      <c r="AD10" s="46">
        <v>299</v>
      </c>
      <c r="AE10" s="46">
        <v>295</v>
      </c>
      <c r="AF10" s="46">
        <v>272</v>
      </c>
      <c r="AG10" s="46">
        <v>197</v>
      </c>
      <c r="AH10" s="46">
        <v>199</v>
      </c>
    </row>
    <row r="11" spans="2:34" ht="17.100000000000001" customHeight="1" thickBot="1" x14ac:dyDescent="0.25">
      <c r="B11" s="66" t="s">
        <v>9</v>
      </c>
      <c r="C11" s="46">
        <v>49</v>
      </c>
      <c r="D11" s="46">
        <v>71</v>
      </c>
      <c r="E11" s="46">
        <v>58</v>
      </c>
      <c r="F11" s="46">
        <v>72</v>
      </c>
      <c r="G11" s="46">
        <v>96</v>
      </c>
      <c r="H11" s="46">
        <v>91</v>
      </c>
      <c r="I11" s="46">
        <v>67</v>
      </c>
      <c r="J11" s="46">
        <v>81</v>
      </c>
      <c r="K11" s="46">
        <v>118</v>
      </c>
      <c r="L11" s="46">
        <v>131</v>
      </c>
      <c r="M11" s="46">
        <v>60</v>
      </c>
      <c r="N11" s="46">
        <v>114</v>
      </c>
      <c r="O11" s="46">
        <v>127</v>
      </c>
      <c r="P11" s="46">
        <v>131</v>
      </c>
      <c r="Q11" s="46">
        <v>86</v>
      </c>
      <c r="R11" s="46">
        <v>109</v>
      </c>
      <c r="S11" s="46">
        <v>136</v>
      </c>
      <c r="T11" s="46">
        <v>135</v>
      </c>
      <c r="U11" s="46">
        <v>72</v>
      </c>
      <c r="V11" s="46">
        <v>106</v>
      </c>
      <c r="W11" s="46">
        <v>109</v>
      </c>
      <c r="X11" s="46">
        <v>103</v>
      </c>
      <c r="Y11" s="46">
        <v>78</v>
      </c>
      <c r="Z11" s="46">
        <v>101</v>
      </c>
      <c r="AA11" s="46">
        <v>97</v>
      </c>
      <c r="AB11" s="46">
        <v>39</v>
      </c>
      <c r="AC11" s="46">
        <v>63</v>
      </c>
      <c r="AD11" s="46">
        <v>160</v>
      </c>
      <c r="AE11" s="46">
        <v>155</v>
      </c>
      <c r="AF11" s="46">
        <v>134</v>
      </c>
      <c r="AG11" s="46">
        <v>74</v>
      </c>
      <c r="AH11" s="46">
        <v>96</v>
      </c>
    </row>
    <row r="12" spans="2:34" ht="17.100000000000001" customHeight="1" thickBot="1" x14ac:dyDescent="0.25">
      <c r="B12" s="66" t="s">
        <v>54</v>
      </c>
      <c r="C12" s="46">
        <v>149</v>
      </c>
      <c r="D12" s="46">
        <v>291</v>
      </c>
      <c r="E12" s="46">
        <v>273</v>
      </c>
      <c r="F12" s="46">
        <v>360</v>
      </c>
      <c r="G12" s="46">
        <v>439</v>
      </c>
      <c r="H12" s="46">
        <v>338</v>
      </c>
      <c r="I12" s="46">
        <v>297</v>
      </c>
      <c r="J12" s="46">
        <v>383</v>
      </c>
      <c r="K12" s="46">
        <v>394</v>
      </c>
      <c r="L12" s="46">
        <v>647</v>
      </c>
      <c r="M12" s="46">
        <v>448</v>
      </c>
      <c r="N12" s="46">
        <v>574</v>
      </c>
      <c r="O12" s="46">
        <v>628</v>
      </c>
      <c r="P12" s="46">
        <v>695</v>
      </c>
      <c r="Q12" s="46">
        <v>467</v>
      </c>
      <c r="R12" s="46">
        <v>650</v>
      </c>
      <c r="S12" s="46">
        <v>840</v>
      </c>
      <c r="T12" s="46">
        <v>853</v>
      </c>
      <c r="U12" s="46">
        <v>545</v>
      </c>
      <c r="V12" s="46">
        <v>679</v>
      </c>
      <c r="W12" s="46">
        <v>698</v>
      </c>
      <c r="X12" s="46">
        <v>594</v>
      </c>
      <c r="Y12" s="46">
        <v>403</v>
      </c>
      <c r="Z12" s="46">
        <v>558</v>
      </c>
      <c r="AA12" s="46">
        <v>425</v>
      </c>
      <c r="AB12" s="46">
        <v>150</v>
      </c>
      <c r="AC12" s="46">
        <v>559</v>
      </c>
      <c r="AD12" s="46">
        <v>501</v>
      </c>
      <c r="AE12" s="46">
        <v>539</v>
      </c>
      <c r="AF12" s="46">
        <v>542</v>
      </c>
      <c r="AG12" s="46">
        <v>310</v>
      </c>
      <c r="AH12" s="46">
        <v>410</v>
      </c>
    </row>
    <row r="13" spans="2:34" ht="17.100000000000001" customHeight="1" thickBot="1" x14ac:dyDescent="0.25">
      <c r="B13" s="66" t="s">
        <v>49</v>
      </c>
      <c r="C13" s="46">
        <v>65</v>
      </c>
      <c r="D13" s="46">
        <v>207</v>
      </c>
      <c r="E13" s="46">
        <v>114</v>
      </c>
      <c r="F13" s="46">
        <v>193</v>
      </c>
      <c r="G13" s="46">
        <v>187</v>
      </c>
      <c r="H13" s="46">
        <v>199</v>
      </c>
      <c r="I13" s="46">
        <v>154</v>
      </c>
      <c r="J13" s="46">
        <v>194</v>
      </c>
      <c r="K13" s="46">
        <v>247</v>
      </c>
      <c r="L13" s="46">
        <v>288</v>
      </c>
      <c r="M13" s="46">
        <v>235</v>
      </c>
      <c r="N13" s="46">
        <v>279</v>
      </c>
      <c r="O13" s="46">
        <v>325</v>
      </c>
      <c r="P13" s="46">
        <v>311</v>
      </c>
      <c r="Q13" s="46">
        <v>187</v>
      </c>
      <c r="R13" s="46">
        <v>315</v>
      </c>
      <c r="S13" s="46">
        <v>362</v>
      </c>
      <c r="T13" s="46">
        <v>311</v>
      </c>
      <c r="U13" s="46">
        <v>191</v>
      </c>
      <c r="V13" s="46">
        <v>281</v>
      </c>
      <c r="W13" s="46">
        <v>302</v>
      </c>
      <c r="X13" s="46">
        <v>270</v>
      </c>
      <c r="Y13" s="46">
        <v>163</v>
      </c>
      <c r="Z13" s="46">
        <v>222</v>
      </c>
      <c r="AA13" s="46">
        <v>274</v>
      </c>
      <c r="AB13" s="46">
        <v>143</v>
      </c>
      <c r="AC13" s="46">
        <v>271</v>
      </c>
      <c r="AD13" s="46">
        <v>365</v>
      </c>
      <c r="AE13" s="46">
        <v>425</v>
      </c>
      <c r="AF13" s="46">
        <v>394</v>
      </c>
      <c r="AG13" s="46">
        <v>297</v>
      </c>
      <c r="AH13" s="46">
        <v>454</v>
      </c>
    </row>
    <row r="14" spans="2:34" ht="17.100000000000001" customHeight="1" thickBot="1" x14ac:dyDescent="0.25">
      <c r="B14" s="66" t="s">
        <v>26</v>
      </c>
      <c r="C14" s="46">
        <v>964</v>
      </c>
      <c r="D14" s="46">
        <v>1050</v>
      </c>
      <c r="E14" s="46">
        <v>694</v>
      </c>
      <c r="F14" s="46">
        <v>1218</v>
      </c>
      <c r="G14" s="46">
        <v>1322</v>
      </c>
      <c r="H14" s="46">
        <v>1384</v>
      </c>
      <c r="I14" s="46">
        <v>1091</v>
      </c>
      <c r="J14" s="46">
        <v>1524</v>
      </c>
      <c r="K14" s="46">
        <v>1793</v>
      </c>
      <c r="L14" s="46">
        <v>1802</v>
      </c>
      <c r="M14" s="46">
        <v>1161</v>
      </c>
      <c r="N14" s="46">
        <v>1889</v>
      </c>
      <c r="O14" s="46">
        <v>1925</v>
      </c>
      <c r="P14" s="46">
        <v>1952</v>
      </c>
      <c r="Q14" s="46">
        <v>1064</v>
      </c>
      <c r="R14" s="46">
        <v>1848</v>
      </c>
      <c r="S14" s="46">
        <v>1874</v>
      </c>
      <c r="T14" s="46">
        <v>1803</v>
      </c>
      <c r="U14" s="46">
        <v>1050</v>
      </c>
      <c r="V14" s="46">
        <v>1659</v>
      </c>
      <c r="W14" s="46">
        <v>1793</v>
      </c>
      <c r="X14" s="46">
        <v>1662</v>
      </c>
      <c r="Y14" s="67">
        <v>2500</v>
      </c>
      <c r="Z14" s="67">
        <v>3692</v>
      </c>
      <c r="AA14" s="46">
        <v>3265</v>
      </c>
      <c r="AB14" s="46">
        <v>1973</v>
      </c>
      <c r="AC14" s="46">
        <v>2531</v>
      </c>
      <c r="AD14" s="46">
        <v>3541</v>
      </c>
      <c r="AE14" s="46">
        <v>3988</v>
      </c>
      <c r="AF14" s="46">
        <v>3803</v>
      </c>
      <c r="AG14" s="46">
        <v>2844</v>
      </c>
      <c r="AH14" s="46">
        <v>3496</v>
      </c>
    </row>
    <row r="15" spans="2:34" ht="17.100000000000001" customHeight="1" thickBot="1" x14ac:dyDescent="0.25">
      <c r="B15" s="66" t="s">
        <v>48</v>
      </c>
      <c r="C15" s="46">
        <v>1147</v>
      </c>
      <c r="D15" s="46">
        <v>1544</v>
      </c>
      <c r="E15" s="46">
        <v>972</v>
      </c>
      <c r="F15" s="46">
        <v>1267</v>
      </c>
      <c r="G15" s="46">
        <v>1799</v>
      </c>
      <c r="H15" s="46">
        <v>1718</v>
      </c>
      <c r="I15" s="46">
        <v>1185</v>
      </c>
      <c r="J15" s="46">
        <v>1749</v>
      </c>
      <c r="K15" s="46">
        <v>2449</v>
      </c>
      <c r="L15" s="46">
        <v>2794</v>
      </c>
      <c r="M15" s="46">
        <v>1984</v>
      </c>
      <c r="N15" s="46">
        <v>2692</v>
      </c>
      <c r="O15" s="46">
        <v>3394</v>
      </c>
      <c r="P15" s="46">
        <v>3927</v>
      </c>
      <c r="Q15" s="46">
        <v>2797</v>
      </c>
      <c r="R15" s="46">
        <v>3593</v>
      </c>
      <c r="S15" s="46">
        <v>4562</v>
      </c>
      <c r="T15" s="46">
        <v>4808</v>
      </c>
      <c r="U15" s="46">
        <v>3094</v>
      </c>
      <c r="V15" s="46">
        <v>3591</v>
      </c>
      <c r="W15" s="46">
        <v>3789</v>
      </c>
      <c r="X15" s="46">
        <v>4061</v>
      </c>
      <c r="Y15" s="46">
        <v>2707</v>
      </c>
      <c r="Z15" s="46">
        <v>3553</v>
      </c>
      <c r="AA15" s="46">
        <v>2539</v>
      </c>
      <c r="AB15" s="46">
        <v>1179</v>
      </c>
      <c r="AC15" s="46">
        <v>2591</v>
      </c>
      <c r="AD15" s="46">
        <v>3271</v>
      </c>
      <c r="AE15" s="46">
        <v>2935</v>
      </c>
      <c r="AF15" s="46">
        <v>3367</v>
      </c>
      <c r="AG15" s="46">
        <v>2056</v>
      </c>
      <c r="AH15" s="46">
        <v>2806</v>
      </c>
    </row>
    <row r="16" spans="2:34" ht="17.100000000000001" customHeight="1" thickBot="1" x14ac:dyDescent="0.25">
      <c r="B16" s="66" t="s">
        <v>21</v>
      </c>
      <c r="C16" s="46">
        <v>21</v>
      </c>
      <c r="D16" s="46">
        <v>28</v>
      </c>
      <c r="E16" s="46">
        <v>19</v>
      </c>
      <c r="F16" s="46">
        <v>39</v>
      </c>
      <c r="G16" s="46">
        <v>37</v>
      </c>
      <c r="H16" s="46">
        <v>48</v>
      </c>
      <c r="I16" s="46">
        <v>29</v>
      </c>
      <c r="J16" s="46">
        <v>40</v>
      </c>
      <c r="K16" s="46">
        <v>64</v>
      </c>
      <c r="L16" s="46">
        <v>73</v>
      </c>
      <c r="M16" s="46">
        <v>59</v>
      </c>
      <c r="N16" s="46">
        <v>88</v>
      </c>
      <c r="O16" s="46">
        <v>103</v>
      </c>
      <c r="P16" s="46">
        <v>117</v>
      </c>
      <c r="Q16" s="46">
        <v>86</v>
      </c>
      <c r="R16" s="46">
        <v>133</v>
      </c>
      <c r="S16" s="46">
        <v>142</v>
      </c>
      <c r="T16" s="46">
        <v>152</v>
      </c>
      <c r="U16" s="46">
        <v>108</v>
      </c>
      <c r="V16" s="46">
        <v>162</v>
      </c>
      <c r="W16" s="46">
        <v>142</v>
      </c>
      <c r="X16" s="46">
        <v>123</v>
      </c>
      <c r="Y16" s="46">
        <v>86</v>
      </c>
      <c r="Z16" s="46">
        <v>125</v>
      </c>
      <c r="AA16" s="46">
        <v>106</v>
      </c>
      <c r="AB16" s="46">
        <v>24</v>
      </c>
      <c r="AC16" s="46">
        <v>75</v>
      </c>
      <c r="AD16" s="46">
        <v>137</v>
      </c>
      <c r="AE16" s="46">
        <v>103</v>
      </c>
      <c r="AF16" s="46">
        <v>101</v>
      </c>
      <c r="AG16" s="46">
        <v>89</v>
      </c>
      <c r="AH16" s="46">
        <v>92</v>
      </c>
    </row>
    <row r="17" spans="2:38" ht="17.100000000000001" customHeight="1" thickBot="1" x14ac:dyDescent="0.25">
      <c r="B17" s="66" t="s">
        <v>10</v>
      </c>
      <c r="C17" s="46">
        <v>280</v>
      </c>
      <c r="D17" s="46">
        <v>299</v>
      </c>
      <c r="E17" s="46">
        <v>197</v>
      </c>
      <c r="F17" s="46">
        <v>251</v>
      </c>
      <c r="G17" s="46">
        <v>316</v>
      </c>
      <c r="H17" s="46">
        <v>382</v>
      </c>
      <c r="I17" s="46">
        <v>236</v>
      </c>
      <c r="J17" s="46">
        <v>261</v>
      </c>
      <c r="K17" s="46">
        <v>465</v>
      </c>
      <c r="L17" s="46">
        <v>584</v>
      </c>
      <c r="M17" s="46">
        <v>382</v>
      </c>
      <c r="N17" s="46">
        <v>456</v>
      </c>
      <c r="O17" s="46">
        <v>564</v>
      </c>
      <c r="P17" s="46">
        <v>588</v>
      </c>
      <c r="Q17" s="46">
        <v>317</v>
      </c>
      <c r="R17" s="46">
        <v>416</v>
      </c>
      <c r="S17" s="46">
        <v>527</v>
      </c>
      <c r="T17" s="46">
        <v>531</v>
      </c>
      <c r="U17" s="46">
        <v>308</v>
      </c>
      <c r="V17" s="46">
        <v>435</v>
      </c>
      <c r="W17" s="46">
        <v>447</v>
      </c>
      <c r="X17" s="46">
        <v>433</v>
      </c>
      <c r="Y17" s="46">
        <v>289</v>
      </c>
      <c r="Z17" s="46">
        <v>415</v>
      </c>
      <c r="AA17" s="46">
        <v>375</v>
      </c>
      <c r="AB17" s="46">
        <v>83</v>
      </c>
      <c r="AC17" s="46">
        <v>356</v>
      </c>
      <c r="AD17" s="46">
        <v>506</v>
      </c>
      <c r="AE17" s="46">
        <v>441</v>
      </c>
      <c r="AF17" s="46">
        <v>444</v>
      </c>
      <c r="AG17" s="46">
        <v>301</v>
      </c>
      <c r="AH17" s="46">
        <v>353</v>
      </c>
    </row>
    <row r="18" spans="2:38" ht="17.100000000000001" customHeight="1" thickBot="1" x14ac:dyDescent="0.25">
      <c r="B18" s="66" t="s">
        <v>167</v>
      </c>
      <c r="C18" s="46">
        <v>784</v>
      </c>
      <c r="D18" s="46">
        <v>1290</v>
      </c>
      <c r="E18" s="46">
        <v>928</v>
      </c>
      <c r="F18" s="46">
        <v>1379</v>
      </c>
      <c r="G18" s="46">
        <v>1392</v>
      </c>
      <c r="H18" s="46">
        <v>1913</v>
      </c>
      <c r="I18" s="46">
        <v>1507</v>
      </c>
      <c r="J18" s="46">
        <v>1914</v>
      </c>
      <c r="K18" s="46">
        <v>1914</v>
      </c>
      <c r="L18" s="46">
        <v>2426</v>
      </c>
      <c r="M18" s="46">
        <v>2661</v>
      </c>
      <c r="N18" s="46">
        <v>3336</v>
      </c>
      <c r="O18" s="46">
        <v>3923</v>
      </c>
      <c r="P18" s="46">
        <v>3600</v>
      </c>
      <c r="Q18" s="46">
        <v>2538</v>
      </c>
      <c r="R18" s="46">
        <v>3279</v>
      </c>
      <c r="S18" s="46">
        <v>4109</v>
      </c>
      <c r="T18" s="46">
        <v>3734</v>
      </c>
      <c r="U18" s="46">
        <v>2261</v>
      </c>
      <c r="V18" s="46">
        <v>4146</v>
      </c>
      <c r="W18" s="46">
        <v>3017</v>
      </c>
      <c r="X18" s="46">
        <v>3260</v>
      </c>
      <c r="Y18" s="46">
        <v>2595</v>
      </c>
      <c r="Z18" s="46">
        <v>2801</v>
      </c>
      <c r="AA18" s="46">
        <v>1837</v>
      </c>
      <c r="AB18" s="46">
        <v>669</v>
      </c>
      <c r="AC18" s="46">
        <v>1531</v>
      </c>
      <c r="AD18" s="46">
        <v>2139</v>
      </c>
      <c r="AE18" s="46">
        <v>2075</v>
      </c>
      <c r="AF18" s="46">
        <v>2012</v>
      </c>
      <c r="AG18" s="46">
        <v>1474</v>
      </c>
      <c r="AH18" s="46">
        <v>1785</v>
      </c>
    </row>
    <row r="19" spans="2:38" ht="17.100000000000001" customHeight="1" thickBot="1" x14ac:dyDescent="0.25">
      <c r="B19" s="66" t="s">
        <v>168</v>
      </c>
      <c r="C19" s="46">
        <v>38</v>
      </c>
      <c r="D19" s="46">
        <v>32</v>
      </c>
      <c r="E19" s="46">
        <v>2</v>
      </c>
      <c r="F19" s="46">
        <v>21</v>
      </c>
      <c r="G19" s="46">
        <v>18</v>
      </c>
      <c r="H19" s="46">
        <v>27</v>
      </c>
      <c r="I19" s="46">
        <v>28</v>
      </c>
      <c r="J19" s="46">
        <v>35</v>
      </c>
      <c r="K19" s="46">
        <v>32</v>
      </c>
      <c r="L19" s="46">
        <v>35</v>
      </c>
      <c r="M19" s="46">
        <v>29</v>
      </c>
      <c r="N19" s="46">
        <v>164</v>
      </c>
      <c r="O19" s="46">
        <v>175</v>
      </c>
      <c r="P19" s="46">
        <v>259</v>
      </c>
      <c r="Q19" s="46">
        <v>150</v>
      </c>
      <c r="R19" s="46">
        <v>249</v>
      </c>
      <c r="S19" s="46">
        <v>254</v>
      </c>
      <c r="T19" s="46">
        <v>360</v>
      </c>
      <c r="U19" s="46">
        <v>251</v>
      </c>
      <c r="V19" s="46">
        <v>356</v>
      </c>
      <c r="W19" s="46">
        <v>283</v>
      </c>
      <c r="X19" s="46">
        <v>213</v>
      </c>
      <c r="Y19" s="46">
        <v>175</v>
      </c>
      <c r="Z19" s="46">
        <v>338</v>
      </c>
      <c r="AA19" s="46">
        <v>292</v>
      </c>
      <c r="AB19" s="46">
        <v>203</v>
      </c>
      <c r="AC19" s="46">
        <v>363</v>
      </c>
      <c r="AD19" s="46">
        <v>385</v>
      </c>
      <c r="AE19" s="46">
        <v>512</v>
      </c>
      <c r="AF19" s="46">
        <v>547</v>
      </c>
      <c r="AG19" s="46">
        <v>303</v>
      </c>
      <c r="AH19" s="46">
        <v>467</v>
      </c>
    </row>
    <row r="20" spans="2:38" ht="17.100000000000001" customHeight="1" thickBot="1" x14ac:dyDescent="0.25">
      <c r="B20" s="66" t="s">
        <v>169</v>
      </c>
      <c r="C20" s="46">
        <v>49</v>
      </c>
      <c r="D20" s="46">
        <v>88</v>
      </c>
      <c r="E20" s="46">
        <v>38</v>
      </c>
      <c r="F20" s="46">
        <v>57</v>
      </c>
      <c r="G20" s="46">
        <v>61</v>
      </c>
      <c r="H20" s="46">
        <v>90</v>
      </c>
      <c r="I20" s="46">
        <v>72</v>
      </c>
      <c r="J20" s="46">
        <v>77</v>
      </c>
      <c r="K20" s="46">
        <v>111</v>
      </c>
      <c r="L20" s="46">
        <v>89</v>
      </c>
      <c r="M20" s="46">
        <v>57</v>
      </c>
      <c r="N20" s="46">
        <v>87</v>
      </c>
      <c r="O20" s="46">
        <v>116</v>
      </c>
      <c r="P20" s="46">
        <v>69</v>
      </c>
      <c r="Q20" s="46">
        <v>50</v>
      </c>
      <c r="R20" s="46">
        <v>101</v>
      </c>
      <c r="S20" s="46">
        <v>70</v>
      </c>
      <c r="T20" s="46">
        <v>97</v>
      </c>
      <c r="U20" s="46">
        <v>56</v>
      </c>
      <c r="V20" s="46">
        <v>78</v>
      </c>
      <c r="W20" s="46">
        <v>70</v>
      </c>
      <c r="X20" s="46">
        <v>85</v>
      </c>
      <c r="Y20" s="46">
        <v>55</v>
      </c>
      <c r="Z20" s="46">
        <v>68</v>
      </c>
      <c r="AA20" s="46">
        <v>102</v>
      </c>
      <c r="AB20" s="46">
        <v>70</v>
      </c>
      <c r="AC20" s="46">
        <v>100</v>
      </c>
      <c r="AD20" s="46">
        <v>112</v>
      </c>
      <c r="AE20" s="46">
        <v>88</v>
      </c>
      <c r="AF20" s="46">
        <v>103</v>
      </c>
      <c r="AG20" s="46">
        <v>57</v>
      </c>
      <c r="AH20" s="46">
        <v>96</v>
      </c>
    </row>
    <row r="21" spans="2:38" ht="17.100000000000001" customHeight="1" thickBot="1" x14ac:dyDescent="0.25">
      <c r="B21" s="66" t="s">
        <v>51</v>
      </c>
      <c r="C21" s="46">
        <v>313</v>
      </c>
      <c r="D21" s="46">
        <v>317</v>
      </c>
      <c r="E21" s="46">
        <v>263</v>
      </c>
      <c r="F21" s="46">
        <v>316</v>
      </c>
      <c r="G21" s="46">
        <v>305</v>
      </c>
      <c r="H21" s="46">
        <v>370</v>
      </c>
      <c r="I21" s="46">
        <v>232</v>
      </c>
      <c r="J21" s="46">
        <v>390</v>
      </c>
      <c r="K21" s="46">
        <v>517</v>
      </c>
      <c r="L21" s="46">
        <v>561</v>
      </c>
      <c r="M21" s="46">
        <v>379</v>
      </c>
      <c r="N21" s="46">
        <v>506</v>
      </c>
      <c r="O21" s="46">
        <v>567</v>
      </c>
      <c r="P21" s="46">
        <v>627</v>
      </c>
      <c r="Q21" s="46">
        <v>397</v>
      </c>
      <c r="R21" s="46">
        <v>651</v>
      </c>
      <c r="S21" s="46">
        <v>834</v>
      </c>
      <c r="T21" s="46">
        <v>692</v>
      </c>
      <c r="U21" s="46">
        <v>444</v>
      </c>
      <c r="V21" s="46">
        <v>554</v>
      </c>
      <c r="W21" s="46">
        <v>554</v>
      </c>
      <c r="X21" s="46">
        <v>499</v>
      </c>
      <c r="Y21" s="46">
        <v>281</v>
      </c>
      <c r="Z21" s="46">
        <v>504</v>
      </c>
      <c r="AA21" s="46">
        <v>423</v>
      </c>
      <c r="AB21" s="46">
        <v>95</v>
      </c>
      <c r="AC21" s="46">
        <v>292</v>
      </c>
      <c r="AD21" s="46">
        <v>389</v>
      </c>
      <c r="AE21" s="46">
        <v>459</v>
      </c>
      <c r="AF21" s="46">
        <v>459</v>
      </c>
      <c r="AG21" s="46">
        <v>301</v>
      </c>
      <c r="AH21" s="46">
        <v>381</v>
      </c>
    </row>
    <row r="22" spans="2:38" ht="17.100000000000001" customHeight="1" thickBot="1" x14ac:dyDescent="0.25">
      <c r="B22" s="66" t="s">
        <v>11</v>
      </c>
      <c r="C22" s="46">
        <v>6</v>
      </c>
      <c r="D22" s="46">
        <v>25</v>
      </c>
      <c r="E22" s="46">
        <v>30</v>
      </c>
      <c r="F22" s="46">
        <v>50</v>
      </c>
      <c r="G22" s="46">
        <v>67</v>
      </c>
      <c r="H22" s="46">
        <v>60</v>
      </c>
      <c r="I22" s="46">
        <v>39</v>
      </c>
      <c r="J22" s="46">
        <v>27</v>
      </c>
      <c r="K22" s="46">
        <v>50</v>
      </c>
      <c r="L22" s="46">
        <v>81</v>
      </c>
      <c r="M22" s="46">
        <v>32</v>
      </c>
      <c r="N22" s="46">
        <v>59</v>
      </c>
      <c r="O22" s="46">
        <v>69</v>
      </c>
      <c r="P22" s="46">
        <v>73</v>
      </c>
      <c r="Q22" s="46">
        <v>45</v>
      </c>
      <c r="R22" s="46">
        <v>57</v>
      </c>
      <c r="S22" s="46">
        <v>63</v>
      </c>
      <c r="T22" s="46">
        <v>52</v>
      </c>
      <c r="U22" s="46">
        <v>30</v>
      </c>
      <c r="V22" s="46">
        <v>101</v>
      </c>
      <c r="W22" s="46">
        <v>90</v>
      </c>
      <c r="X22" s="46">
        <v>56</v>
      </c>
      <c r="Y22" s="46">
        <v>31</v>
      </c>
      <c r="Z22" s="46">
        <v>63</v>
      </c>
      <c r="AA22" s="46">
        <v>48</v>
      </c>
      <c r="AB22" s="46">
        <v>5</v>
      </c>
      <c r="AC22" s="46">
        <v>50</v>
      </c>
      <c r="AD22" s="46">
        <v>79</v>
      </c>
      <c r="AE22" s="46">
        <v>66</v>
      </c>
      <c r="AF22" s="46">
        <v>44</v>
      </c>
      <c r="AG22" s="46">
        <v>25</v>
      </c>
      <c r="AH22" s="46">
        <v>46</v>
      </c>
    </row>
    <row r="23" spans="2:38" ht="16.5" customHeight="1" thickBot="1" x14ac:dyDescent="0.25">
      <c r="B23" s="68" t="s">
        <v>22</v>
      </c>
      <c r="C23" s="69">
        <f t="shared" ref="C23:N23" si="0">SUM(C6:C22)</f>
        <v>5614</v>
      </c>
      <c r="D23" s="69">
        <f t="shared" si="0"/>
        <v>8316</v>
      </c>
      <c r="E23" s="69">
        <f t="shared" si="0"/>
        <v>5790</v>
      </c>
      <c r="F23" s="69">
        <f t="shared" si="0"/>
        <v>7531</v>
      </c>
      <c r="G23" s="69">
        <f t="shared" si="0"/>
        <v>8855</v>
      </c>
      <c r="H23" s="69">
        <f t="shared" si="0"/>
        <v>9777</v>
      </c>
      <c r="I23" s="69">
        <f t="shared" si="0"/>
        <v>7334</v>
      </c>
      <c r="J23" s="69">
        <f t="shared" si="0"/>
        <v>9456</v>
      </c>
      <c r="K23" s="69">
        <f t="shared" si="0"/>
        <v>11824</v>
      </c>
      <c r="L23" s="69">
        <f t="shared" si="0"/>
        <v>13580</v>
      </c>
      <c r="M23" s="69">
        <f t="shared" si="0"/>
        <v>10011</v>
      </c>
      <c r="N23" s="69">
        <f t="shared" si="0"/>
        <v>13812</v>
      </c>
      <c r="O23" s="69">
        <f t="shared" ref="O23:V23" si="1">SUM(O6:O22)</f>
        <v>16932</v>
      </c>
      <c r="P23" s="69">
        <f t="shared" si="1"/>
        <v>17376</v>
      </c>
      <c r="Q23" s="69">
        <f t="shared" si="1"/>
        <v>11502</v>
      </c>
      <c r="R23" s="69">
        <f t="shared" si="1"/>
        <v>16311</v>
      </c>
      <c r="S23" s="69">
        <f t="shared" si="1"/>
        <v>19620</v>
      </c>
      <c r="T23" s="69">
        <f t="shared" si="1"/>
        <v>19815</v>
      </c>
      <c r="U23" s="69">
        <f t="shared" si="1"/>
        <v>12610</v>
      </c>
      <c r="V23" s="69">
        <f t="shared" si="1"/>
        <v>18212</v>
      </c>
      <c r="W23" s="69">
        <f>SUM(W6:W22)</f>
        <v>16521</v>
      </c>
      <c r="X23" s="69">
        <f>SUM(X6:X22)</f>
        <v>16743</v>
      </c>
      <c r="Y23" s="69">
        <f>SUM(Y6:Y22)</f>
        <v>14076</v>
      </c>
      <c r="Z23" s="69">
        <f>SUM(Z6:Z22)</f>
        <v>17842</v>
      </c>
      <c r="AA23" s="69">
        <f t="shared" ref="AA23" si="2">SUM(AA6:AA22)</f>
        <v>14586</v>
      </c>
      <c r="AB23" s="69">
        <f t="shared" ref="AB23:AG23" si="3">SUM(AB6:AB22)</f>
        <v>6953</v>
      </c>
      <c r="AC23" s="69">
        <f t="shared" si="3"/>
        <v>14117</v>
      </c>
      <c r="AD23" s="69">
        <f t="shared" si="3"/>
        <v>18255</v>
      </c>
      <c r="AE23" s="69">
        <f t="shared" si="3"/>
        <v>18131</v>
      </c>
      <c r="AF23" s="69">
        <f t="shared" si="3"/>
        <v>18598</v>
      </c>
      <c r="AG23" s="69">
        <f t="shared" si="3"/>
        <v>12390</v>
      </c>
      <c r="AH23" s="69">
        <f>SUM(AH6:AH22)</f>
        <v>16187</v>
      </c>
    </row>
    <row r="24" spans="2:38" ht="19.5" customHeight="1" x14ac:dyDescent="0.2">
      <c r="C24" s="25"/>
      <c r="G24" s="25"/>
      <c r="T24" s="93" t="s">
        <v>109</v>
      </c>
      <c r="U24" s="94"/>
      <c r="V24" s="94"/>
      <c r="W24" s="94"/>
      <c r="X24" s="94"/>
      <c r="Y24" s="94"/>
      <c r="Z24" s="94"/>
    </row>
    <row r="25" spans="2:38" ht="21" customHeight="1" x14ac:dyDescent="0.2">
      <c r="C25" s="25"/>
      <c r="G25" s="25"/>
      <c r="T25" s="93"/>
      <c r="U25" s="94"/>
      <c r="V25" s="94"/>
      <c r="W25" s="94"/>
      <c r="X25" s="94"/>
      <c r="Y25" s="94"/>
      <c r="Z25" s="94"/>
      <c r="AA25" s="96"/>
      <c r="AB25" s="95"/>
      <c r="AC25" s="95"/>
      <c r="AD25" s="95"/>
      <c r="AE25" s="95"/>
      <c r="AF25" s="95"/>
      <c r="AG25" s="95"/>
      <c r="AH25" s="95"/>
      <c r="AI25" s="95"/>
      <c r="AJ25" s="95"/>
      <c r="AK25" s="95"/>
      <c r="AL25" s="95"/>
    </row>
    <row r="26" spans="2:38" ht="39" customHeight="1" x14ac:dyDescent="0.2">
      <c r="B26" s="70"/>
      <c r="C26" s="70"/>
      <c r="D26" s="70"/>
      <c r="E26" s="70"/>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94"/>
      <c r="AF26" s="94"/>
    </row>
    <row r="28" spans="2:38" ht="39" customHeight="1" thickBot="1" x14ac:dyDescent="0.25">
      <c r="C28" s="45" t="s">
        <v>29</v>
      </c>
      <c r="D28" s="45" t="s">
        <v>31</v>
      </c>
      <c r="E28" s="45" t="s">
        <v>34</v>
      </c>
      <c r="F28" s="73" t="s">
        <v>36</v>
      </c>
      <c r="G28" s="45" t="s">
        <v>38</v>
      </c>
      <c r="H28" s="45" t="s">
        <v>45</v>
      </c>
      <c r="I28" s="45" t="s">
        <v>57</v>
      </c>
      <c r="J28" s="73" t="s">
        <v>59</v>
      </c>
      <c r="K28" s="45" t="s">
        <v>61</v>
      </c>
      <c r="L28" s="45" t="s">
        <v>63</v>
      </c>
      <c r="M28" s="45" t="s">
        <v>65</v>
      </c>
      <c r="N28" s="73" t="s">
        <v>72</v>
      </c>
      <c r="O28" s="45" t="s">
        <v>75</v>
      </c>
      <c r="P28" s="45" t="s">
        <v>82</v>
      </c>
      <c r="Q28" s="45" t="s">
        <v>88</v>
      </c>
      <c r="R28" s="73" t="s">
        <v>90</v>
      </c>
      <c r="S28" s="45" t="s">
        <v>95</v>
      </c>
      <c r="T28" s="45" t="s">
        <v>99</v>
      </c>
      <c r="U28" s="45" t="s">
        <v>102</v>
      </c>
      <c r="V28" s="73" t="s">
        <v>104</v>
      </c>
      <c r="W28" s="45" t="s">
        <v>107</v>
      </c>
      <c r="X28" s="45" t="s">
        <v>114</v>
      </c>
      <c r="Y28" s="45" t="s">
        <v>117</v>
      </c>
      <c r="Z28" s="73" t="s">
        <v>121</v>
      </c>
      <c r="AA28" s="45" t="s">
        <v>184</v>
      </c>
      <c r="AB28" s="45" t="s">
        <v>248</v>
      </c>
      <c r="AC28" s="45" t="s">
        <v>265</v>
      </c>
      <c r="AD28" s="45" t="s">
        <v>269</v>
      </c>
    </row>
    <row r="29" spans="2:38" ht="17.100000000000001" customHeight="1" thickBot="1" x14ac:dyDescent="0.25">
      <c r="B29" s="66" t="s">
        <v>52</v>
      </c>
      <c r="C29" s="82">
        <f t="shared" ref="C29:C40" si="4">+(G6-C6)/C6</f>
        <v>0.38461538461538464</v>
      </c>
      <c r="D29" s="82">
        <f t="shared" ref="D29:D40" si="5">+(H6-D6)/D6</f>
        <v>0.12257405515832483</v>
      </c>
      <c r="E29" s="82">
        <f t="shared" ref="E29:E40" si="6">+(I6-E6)/E6</f>
        <v>0.21467391304347827</v>
      </c>
      <c r="F29" s="82">
        <f t="shared" ref="F29:F40" si="7">+(J6-F6)/F6</f>
        <v>0.20127118644067796</v>
      </c>
      <c r="G29" s="82">
        <f t="shared" ref="G29:G40" si="8">+(K6-G6)/G6</f>
        <v>0.30815972222222221</v>
      </c>
      <c r="H29" s="83">
        <f t="shared" ref="H29:S46" si="9">+(L6-H6)/H6</f>
        <v>0.66606005459508644</v>
      </c>
      <c r="I29" s="83">
        <f t="shared" si="9"/>
        <v>0.57829977628635343</v>
      </c>
      <c r="J29" s="83">
        <f t="shared" si="9"/>
        <v>0.88447971781305113</v>
      </c>
      <c r="K29" s="83">
        <f t="shared" si="9"/>
        <v>0.72926343729263432</v>
      </c>
      <c r="L29" s="83">
        <f t="shared" si="9"/>
        <v>0.4811578372474058</v>
      </c>
      <c r="M29" s="83">
        <f t="shared" si="9"/>
        <v>0.37278525868178597</v>
      </c>
      <c r="N29" s="83">
        <f t="shared" si="9"/>
        <v>0.22087037903603182</v>
      </c>
      <c r="O29" s="83">
        <f t="shared" si="9"/>
        <v>0.25556408288564852</v>
      </c>
      <c r="P29" s="83">
        <f t="shared" si="9"/>
        <v>0.42367256637168144</v>
      </c>
      <c r="Q29" s="83">
        <f t="shared" si="9"/>
        <v>0.43882292204439854</v>
      </c>
      <c r="R29" s="83">
        <f t="shared" si="9"/>
        <v>0.46301264852433882</v>
      </c>
      <c r="S29" s="83">
        <f t="shared" si="9"/>
        <v>-2.9645476772616138E-2</v>
      </c>
      <c r="T29" s="83">
        <f>+(X6-T6)/T6</f>
        <v>-7.4851074851074853E-2</v>
      </c>
      <c r="U29" s="83">
        <v>0.2378902045209903</v>
      </c>
      <c r="V29" s="83">
        <v>-8.5145402148283991E-2</v>
      </c>
      <c r="W29" s="82">
        <v>3.2440944881889762E-2</v>
      </c>
      <c r="X29" s="82">
        <v>-5.1791713325867864E-2</v>
      </c>
      <c r="Y29" s="82">
        <v>-0.21072463768115943</v>
      </c>
      <c r="Z29" s="82">
        <v>6.3573883161512024E-2</v>
      </c>
      <c r="AA29" s="42">
        <f t="shared" ref="AA29:AD46" si="10">+(AE6-AA6)/AA6</f>
        <v>0.28405491024287222</v>
      </c>
      <c r="AB29" s="42">
        <f t="shared" si="10"/>
        <v>2.8855250709555347</v>
      </c>
      <c r="AC29" s="42">
        <f t="shared" si="10"/>
        <v>-3.3638025594149912E-2</v>
      </c>
      <c r="AD29" s="42">
        <f t="shared" si="10"/>
        <v>-1.8758256274768823E-2</v>
      </c>
    </row>
    <row r="30" spans="2:38" ht="17.100000000000001" customHeight="1" thickBot="1" x14ac:dyDescent="0.25">
      <c r="B30" s="66" t="s">
        <v>53</v>
      </c>
      <c r="C30" s="83">
        <f t="shared" si="4"/>
        <v>-0.2271062271062271</v>
      </c>
      <c r="D30" s="83">
        <f t="shared" si="5"/>
        <v>0.22510822510822512</v>
      </c>
      <c r="E30" s="83">
        <f t="shared" si="6"/>
        <v>7.0652173913043473E-2</v>
      </c>
      <c r="F30" s="83">
        <f t="shared" si="7"/>
        <v>-3.7037037037037035E-2</v>
      </c>
      <c r="G30" s="83">
        <f t="shared" si="8"/>
        <v>0.43601895734597157</v>
      </c>
      <c r="H30" s="83">
        <f t="shared" si="9"/>
        <v>0.65724381625441697</v>
      </c>
      <c r="I30" s="83">
        <f t="shared" si="9"/>
        <v>0.28934010152284262</v>
      </c>
      <c r="J30" s="83">
        <f t="shared" si="9"/>
        <v>1.3626373626373627</v>
      </c>
      <c r="K30" s="83">
        <f t="shared" si="9"/>
        <v>0.60066006600660071</v>
      </c>
      <c r="L30" s="83">
        <f t="shared" si="9"/>
        <v>0.11513859275053305</v>
      </c>
      <c r="M30" s="83">
        <f t="shared" si="9"/>
        <v>0.22047244094488189</v>
      </c>
      <c r="N30" s="83">
        <f t="shared" si="9"/>
        <v>-0.25348837209302327</v>
      </c>
      <c r="O30" s="83">
        <f t="shared" si="9"/>
        <v>0.28247422680412371</v>
      </c>
      <c r="P30" s="83">
        <f t="shared" si="9"/>
        <v>0.11663479923518165</v>
      </c>
      <c r="Q30" s="83">
        <f t="shared" si="9"/>
        <v>-0.25161290322580643</v>
      </c>
      <c r="R30" s="83">
        <f t="shared" si="9"/>
        <v>0.30218068535825543</v>
      </c>
      <c r="S30" s="83">
        <f t="shared" si="9"/>
        <v>-0.4437299035369775</v>
      </c>
      <c r="T30" s="83">
        <f t="shared" ref="T30:T46" si="11">+(X7-T7)/T7</f>
        <v>-0.3458904109589041</v>
      </c>
      <c r="U30" s="83">
        <v>0.10775862068965517</v>
      </c>
      <c r="V30" s="83">
        <v>-7.4162679425837319E-2</v>
      </c>
      <c r="W30" s="83">
        <v>0.23699421965317918</v>
      </c>
      <c r="X30" s="83">
        <v>2.0942408376963352E-2</v>
      </c>
      <c r="Y30" s="83">
        <v>0.22957198443579765</v>
      </c>
      <c r="Z30" s="83">
        <v>-0.11369509043927649</v>
      </c>
      <c r="AA30" s="42">
        <f t="shared" si="10"/>
        <v>0.23433242506811988</v>
      </c>
      <c r="AB30" s="42">
        <f t="shared" si="10"/>
        <v>0.91326530612244894</v>
      </c>
      <c r="AC30" s="42">
        <f t="shared" si="10"/>
        <v>-0.47855530474040631</v>
      </c>
      <c r="AD30" s="42">
        <f t="shared" si="10"/>
        <v>-0.3273542600896861</v>
      </c>
    </row>
    <row r="31" spans="2:38" ht="17.100000000000001" customHeight="1" thickBot="1" x14ac:dyDescent="0.25">
      <c r="B31" s="66" t="s">
        <v>166</v>
      </c>
      <c r="C31" s="83">
        <f t="shared" si="4"/>
        <v>3.7413793103448274</v>
      </c>
      <c r="D31" s="83">
        <f t="shared" si="5"/>
        <v>0.47428571428571431</v>
      </c>
      <c r="E31" s="83">
        <f t="shared" si="6"/>
        <v>0.34931506849315069</v>
      </c>
      <c r="F31" s="83">
        <f t="shared" si="7"/>
        <v>0.70987654320987659</v>
      </c>
      <c r="G31" s="83">
        <f t="shared" si="8"/>
        <v>1.0218181818181817</v>
      </c>
      <c r="H31" s="83">
        <f t="shared" si="9"/>
        <v>0.50387596899224807</v>
      </c>
      <c r="I31" s="83">
        <f t="shared" si="9"/>
        <v>-7.1065989847715741E-2</v>
      </c>
      <c r="J31" s="83">
        <f t="shared" si="9"/>
        <v>0.52346570397111913</v>
      </c>
      <c r="K31" s="83">
        <f t="shared" si="9"/>
        <v>-0.18345323741007194</v>
      </c>
      <c r="L31" s="83">
        <f t="shared" si="9"/>
        <v>0.10309278350515463</v>
      </c>
      <c r="M31" s="83">
        <f t="shared" si="9"/>
        <v>0.19125683060109289</v>
      </c>
      <c r="N31" s="83">
        <f t="shared" si="9"/>
        <v>0.82938388625592419</v>
      </c>
      <c r="O31" s="83">
        <f t="shared" si="9"/>
        <v>0.29295154185022027</v>
      </c>
      <c r="P31" s="83">
        <f t="shared" si="9"/>
        <v>0.25233644859813081</v>
      </c>
      <c r="Q31" s="83">
        <f t="shared" si="9"/>
        <v>0.74311926605504586</v>
      </c>
      <c r="R31" s="83">
        <f t="shared" si="9"/>
        <v>-0.27979274611398963</v>
      </c>
      <c r="S31" s="83">
        <f t="shared" si="9"/>
        <v>-0.37649063032367974</v>
      </c>
      <c r="T31" s="83">
        <f t="shared" si="11"/>
        <v>-0.3824626865671642</v>
      </c>
      <c r="U31" s="83">
        <v>-0.22368421052631579</v>
      </c>
      <c r="V31" s="83">
        <v>-0.18525179856115107</v>
      </c>
      <c r="W31" s="83">
        <v>0.30601092896174864</v>
      </c>
      <c r="X31" s="83">
        <v>0.23564954682779457</v>
      </c>
      <c r="Y31" s="83">
        <v>9.152542372881356E-2</v>
      </c>
      <c r="Z31" s="83">
        <v>3.5320088300220751E-2</v>
      </c>
      <c r="AA31" s="42">
        <f t="shared" si="10"/>
        <v>0.12624584717607973</v>
      </c>
      <c r="AB31" s="42">
        <f t="shared" si="10"/>
        <v>0.574585635359116</v>
      </c>
      <c r="AC31" s="42">
        <f t="shared" si="10"/>
        <v>-0.60567823343848581</v>
      </c>
      <c r="AD31" s="42">
        <f t="shared" si="10"/>
        <v>-0.63122171945701355</v>
      </c>
    </row>
    <row r="32" spans="2:38" ht="17.100000000000001" customHeight="1" thickBot="1" x14ac:dyDescent="0.25">
      <c r="B32" s="66" t="s">
        <v>47</v>
      </c>
      <c r="C32" s="83">
        <f t="shared" si="4"/>
        <v>0.9320987654320988</v>
      </c>
      <c r="D32" s="83">
        <f t="shared" si="5"/>
        <v>0.33401430030643514</v>
      </c>
      <c r="E32" s="83">
        <f t="shared" si="6"/>
        <v>0.4938080495356037</v>
      </c>
      <c r="F32" s="83">
        <f t="shared" si="7"/>
        <v>0.24040920716112532</v>
      </c>
      <c r="G32" s="83">
        <f t="shared" si="8"/>
        <v>0.12992545260915869</v>
      </c>
      <c r="H32" s="83">
        <f t="shared" si="9"/>
        <v>-0.21898928024502298</v>
      </c>
      <c r="I32" s="83">
        <f t="shared" si="9"/>
        <v>-0.51191709844559585</v>
      </c>
      <c r="J32" s="83">
        <f t="shared" si="9"/>
        <v>-0.59896907216494844</v>
      </c>
      <c r="K32" s="83">
        <f t="shared" si="9"/>
        <v>3.2987747408105561E-2</v>
      </c>
      <c r="L32" s="83">
        <f t="shared" si="9"/>
        <v>-2.5490196078431372E-2</v>
      </c>
      <c r="M32" s="83">
        <f t="shared" si="9"/>
        <v>0.31847133757961782</v>
      </c>
      <c r="N32" s="83">
        <f t="shared" si="9"/>
        <v>1.4293059125964009</v>
      </c>
      <c r="O32" s="83">
        <f t="shared" si="9"/>
        <v>-6.8430656934306569E-2</v>
      </c>
      <c r="P32" s="83">
        <f t="shared" si="9"/>
        <v>-9.3561368209255535E-2</v>
      </c>
      <c r="Q32" s="83">
        <f t="shared" si="9"/>
        <v>-7.5684380032206122E-2</v>
      </c>
      <c r="R32" s="83">
        <f t="shared" si="9"/>
        <v>-1.164021164021164E-2</v>
      </c>
      <c r="S32" s="83">
        <f t="shared" si="9"/>
        <v>-0.16846229187071499</v>
      </c>
      <c r="T32" s="83">
        <f t="shared" si="11"/>
        <v>-7.9911209766925645E-2</v>
      </c>
      <c r="U32" s="83">
        <v>-1.3937282229965157E-2</v>
      </c>
      <c r="V32" s="83">
        <v>-9.421841541755889E-2</v>
      </c>
      <c r="W32" s="83">
        <v>1.4134275618374558E-2</v>
      </c>
      <c r="X32" s="83">
        <v>-1.0856453558504222E-2</v>
      </c>
      <c r="Y32" s="83">
        <v>9.8939929328621903E-2</v>
      </c>
      <c r="Z32" s="83">
        <v>-8.2742316784869971E-2</v>
      </c>
      <c r="AA32" s="42">
        <f t="shared" si="10"/>
        <v>0.5089034676663543</v>
      </c>
      <c r="AB32" s="42">
        <f t="shared" si="10"/>
        <v>0.92234169653524489</v>
      </c>
      <c r="AC32" s="42">
        <f t="shared" si="10"/>
        <v>-0.3368683718028696</v>
      </c>
      <c r="AD32" s="42">
        <f t="shared" si="10"/>
        <v>-0.21731448763250882</v>
      </c>
    </row>
    <row r="33" spans="2:43" ht="17.100000000000001" customHeight="1" thickBot="1" x14ac:dyDescent="0.25">
      <c r="B33" s="66" t="s">
        <v>8</v>
      </c>
      <c r="C33" s="83">
        <f t="shared" si="4"/>
        <v>1.39</v>
      </c>
      <c r="D33" s="83">
        <f t="shared" si="5"/>
        <v>-0.70281690140845066</v>
      </c>
      <c r="E33" s="83">
        <f t="shared" si="6"/>
        <v>-0.70612244897959187</v>
      </c>
      <c r="F33" s="83">
        <f t="shared" si="7"/>
        <v>-5.627705627705628E-2</v>
      </c>
      <c r="G33" s="83">
        <f t="shared" si="8"/>
        <v>1.6736401673640166E-2</v>
      </c>
      <c r="H33" s="83">
        <f t="shared" si="9"/>
        <v>0.7109004739336493</v>
      </c>
      <c r="I33" s="83">
        <f t="shared" si="9"/>
        <v>0.4236111111111111</v>
      </c>
      <c r="J33" s="83">
        <f t="shared" si="9"/>
        <v>-0.12844036697247707</v>
      </c>
      <c r="K33" s="83">
        <f t="shared" si="9"/>
        <v>0.54320987654320985</v>
      </c>
      <c r="L33" s="83">
        <f t="shared" si="9"/>
        <v>2.4930747922437674E-2</v>
      </c>
      <c r="M33" s="83">
        <f t="shared" si="9"/>
        <v>0.13170731707317074</v>
      </c>
      <c r="N33" s="83">
        <f t="shared" si="9"/>
        <v>0.38421052631578945</v>
      </c>
      <c r="O33" s="83">
        <f t="shared" si="9"/>
        <v>-0.08</v>
      </c>
      <c r="P33" s="83">
        <f t="shared" si="9"/>
        <v>9.45945945945946E-2</v>
      </c>
      <c r="Q33" s="83">
        <f t="shared" si="9"/>
        <v>-2.1551724137931036E-2</v>
      </c>
      <c r="R33" s="83">
        <f t="shared" si="9"/>
        <v>0.28897338403041822</v>
      </c>
      <c r="S33" s="83">
        <f t="shared" si="9"/>
        <v>0.42318840579710143</v>
      </c>
      <c r="T33" s="83">
        <f t="shared" si="11"/>
        <v>-0.33333333333333331</v>
      </c>
      <c r="U33" s="83">
        <v>-0.36123348017621143</v>
      </c>
      <c r="V33" s="83">
        <v>-0.33923303834808261</v>
      </c>
      <c r="W33" s="83">
        <v>-0.49490835030549896</v>
      </c>
      <c r="X33" s="83">
        <v>-5.9259259259259262E-2</v>
      </c>
      <c r="Y33" s="83">
        <v>0.62068965517241381</v>
      </c>
      <c r="Z33" s="83">
        <v>0.1875</v>
      </c>
      <c r="AA33" s="42">
        <f t="shared" si="10"/>
        <v>0.29955947136563876</v>
      </c>
      <c r="AB33" s="42">
        <f t="shared" si="10"/>
        <v>4.5510204081632653</v>
      </c>
      <c r="AC33" s="42">
        <f t="shared" si="10"/>
        <v>-0.16877637130801687</v>
      </c>
      <c r="AD33" s="42">
        <f t="shared" si="10"/>
        <v>-0.33444816053511706</v>
      </c>
    </row>
    <row r="34" spans="2:43" ht="17.100000000000001" customHeight="1" thickBot="1" x14ac:dyDescent="0.25">
      <c r="B34" s="66" t="s">
        <v>9</v>
      </c>
      <c r="C34" s="83">
        <f t="shared" si="4"/>
        <v>0.95918367346938771</v>
      </c>
      <c r="D34" s="83">
        <f t="shared" si="5"/>
        <v>0.28169014084507044</v>
      </c>
      <c r="E34" s="83">
        <f t="shared" si="6"/>
        <v>0.15517241379310345</v>
      </c>
      <c r="F34" s="83">
        <f t="shared" si="7"/>
        <v>0.125</v>
      </c>
      <c r="G34" s="83">
        <f t="shared" si="8"/>
        <v>0.22916666666666666</v>
      </c>
      <c r="H34" s="83">
        <f t="shared" si="9"/>
        <v>0.43956043956043955</v>
      </c>
      <c r="I34" s="83">
        <f t="shared" si="9"/>
        <v>-0.1044776119402985</v>
      </c>
      <c r="J34" s="83">
        <f t="shared" si="9"/>
        <v>0.40740740740740738</v>
      </c>
      <c r="K34" s="83">
        <f t="shared" si="9"/>
        <v>7.6271186440677971E-2</v>
      </c>
      <c r="L34" s="83">
        <f t="shared" si="9"/>
        <v>0</v>
      </c>
      <c r="M34" s="83">
        <f t="shared" si="9"/>
        <v>0.43333333333333335</v>
      </c>
      <c r="N34" s="83">
        <f t="shared" si="9"/>
        <v>-4.3859649122807015E-2</v>
      </c>
      <c r="O34" s="83">
        <f t="shared" si="9"/>
        <v>7.0866141732283464E-2</v>
      </c>
      <c r="P34" s="83">
        <f t="shared" si="9"/>
        <v>3.0534351145038167E-2</v>
      </c>
      <c r="Q34" s="83">
        <f t="shared" si="9"/>
        <v>-0.16279069767441862</v>
      </c>
      <c r="R34" s="83">
        <f t="shared" si="9"/>
        <v>-2.7522935779816515E-2</v>
      </c>
      <c r="S34" s="83">
        <f t="shared" si="9"/>
        <v>-0.19852941176470587</v>
      </c>
      <c r="T34" s="83">
        <f t="shared" si="11"/>
        <v>-0.23703703703703705</v>
      </c>
      <c r="U34" s="83">
        <v>8.3333333333333329E-2</v>
      </c>
      <c r="V34" s="83">
        <v>-4.716981132075472E-2</v>
      </c>
      <c r="W34" s="83">
        <v>-3.669724770642202E-2</v>
      </c>
      <c r="X34" s="83">
        <v>7.7669902912621352E-2</v>
      </c>
      <c r="Y34" s="83">
        <v>0.23076923076923078</v>
      </c>
      <c r="Z34" s="83">
        <v>-0.16831683168316833</v>
      </c>
      <c r="AA34" s="42">
        <f t="shared" si="10"/>
        <v>0.59793814432989689</v>
      </c>
      <c r="AB34" s="42">
        <f t="shared" si="10"/>
        <v>2.4358974358974357</v>
      </c>
      <c r="AC34" s="42">
        <f t="shared" si="10"/>
        <v>0.17460317460317459</v>
      </c>
      <c r="AD34" s="42">
        <f t="shared" si="10"/>
        <v>-0.4</v>
      </c>
    </row>
    <row r="35" spans="2:43" ht="17.100000000000001" customHeight="1" thickBot="1" x14ac:dyDescent="0.25">
      <c r="B35" s="66" t="s">
        <v>54</v>
      </c>
      <c r="C35" s="83">
        <f t="shared" si="4"/>
        <v>1.9463087248322148</v>
      </c>
      <c r="D35" s="83">
        <f t="shared" si="5"/>
        <v>0.16151202749140894</v>
      </c>
      <c r="E35" s="83">
        <f>+(I12-E12)/E12</f>
        <v>8.7912087912087919E-2</v>
      </c>
      <c r="F35" s="83">
        <f t="shared" si="7"/>
        <v>6.3888888888888884E-2</v>
      </c>
      <c r="G35" s="83">
        <f t="shared" si="8"/>
        <v>-0.10250569476082004</v>
      </c>
      <c r="H35" s="83">
        <f t="shared" si="9"/>
        <v>0.91420118343195267</v>
      </c>
      <c r="I35" s="83">
        <f t="shared" si="9"/>
        <v>0.50841750841750843</v>
      </c>
      <c r="J35" s="83">
        <f t="shared" si="9"/>
        <v>0.49869451697127937</v>
      </c>
      <c r="K35" s="83">
        <f t="shared" si="9"/>
        <v>0.59390862944162437</v>
      </c>
      <c r="L35" s="83">
        <f t="shared" si="9"/>
        <v>7.4188562596599686E-2</v>
      </c>
      <c r="M35" s="83">
        <f t="shared" si="9"/>
        <v>4.2410714285714288E-2</v>
      </c>
      <c r="N35" s="83">
        <f t="shared" si="9"/>
        <v>0.13240418118466898</v>
      </c>
      <c r="O35" s="83">
        <f t="shared" si="9"/>
        <v>0.33757961783439489</v>
      </c>
      <c r="P35" s="83">
        <f t="shared" si="9"/>
        <v>0.22733812949640289</v>
      </c>
      <c r="Q35" s="83">
        <f t="shared" si="9"/>
        <v>0.1670235546038544</v>
      </c>
      <c r="R35" s="83">
        <f t="shared" si="9"/>
        <v>4.4615384615384612E-2</v>
      </c>
      <c r="S35" s="83">
        <f t="shared" si="9"/>
        <v>-0.16904761904761906</v>
      </c>
      <c r="T35" s="83">
        <f t="shared" si="11"/>
        <v>-0.30363423212192264</v>
      </c>
      <c r="U35" s="83">
        <v>-0.26055045871559634</v>
      </c>
      <c r="V35" s="83">
        <v>-0.17820324005891017</v>
      </c>
      <c r="W35" s="83">
        <v>-7.0200573065902577E-2</v>
      </c>
      <c r="X35" s="83">
        <v>-0.22727272727272727</v>
      </c>
      <c r="Y35" s="83">
        <v>7.4441687344913146E-2</v>
      </c>
      <c r="Z35" s="83">
        <v>9.1397849462365593E-2</v>
      </c>
      <c r="AA35" s="42">
        <f t="shared" si="10"/>
        <v>0.26823529411764707</v>
      </c>
      <c r="AB35" s="42">
        <f t="shared" si="10"/>
        <v>2.6133333333333333</v>
      </c>
      <c r="AC35" s="42">
        <f t="shared" si="10"/>
        <v>-0.44543828264758495</v>
      </c>
      <c r="AD35" s="42">
        <f t="shared" si="10"/>
        <v>-0.18163672654690619</v>
      </c>
    </row>
    <row r="36" spans="2:43" ht="17.100000000000001" customHeight="1" thickBot="1" x14ac:dyDescent="0.25">
      <c r="B36" s="66" t="s">
        <v>50</v>
      </c>
      <c r="C36" s="83">
        <f t="shared" si="4"/>
        <v>1.8769230769230769</v>
      </c>
      <c r="D36" s="83">
        <f t="shared" si="5"/>
        <v>-3.864734299516908E-2</v>
      </c>
      <c r="E36" s="83">
        <f t="shared" si="6"/>
        <v>0.35087719298245612</v>
      </c>
      <c r="F36" s="83">
        <f t="shared" si="7"/>
        <v>5.1813471502590676E-3</v>
      </c>
      <c r="G36" s="83">
        <f t="shared" si="8"/>
        <v>0.32085561497326204</v>
      </c>
      <c r="H36" s="83">
        <f t="shared" si="9"/>
        <v>0.44723618090452261</v>
      </c>
      <c r="I36" s="83">
        <f t="shared" si="9"/>
        <v>0.52597402597402598</v>
      </c>
      <c r="J36" s="83">
        <f t="shared" si="9"/>
        <v>0.43814432989690721</v>
      </c>
      <c r="K36" s="83">
        <f t="shared" si="9"/>
        <v>0.31578947368421051</v>
      </c>
      <c r="L36" s="83">
        <f t="shared" si="9"/>
        <v>7.9861111111111105E-2</v>
      </c>
      <c r="M36" s="83">
        <f t="shared" si="9"/>
        <v>-0.20425531914893616</v>
      </c>
      <c r="N36" s="83">
        <f t="shared" si="9"/>
        <v>0.12903225806451613</v>
      </c>
      <c r="O36" s="83">
        <f t="shared" si="9"/>
        <v>0.11384615384615385</v>
      </c>
      <c r="P36" s="83">
        <f t="shared" si="9"/>
        <v>0</v>
      </c>
      <c r="Q36" s="83">
        <f t="shared" si="9"/>
        <v>2.1390374331550801E-2</v>
      </c>
      <c r="R36" s="83">
        <f t="shared" si="9"/>
        <v>-0.10793650793650794</v>
      </c>
      <c r="S36" s="83">
        <f t="shared" si="9"/>
        <v>-0.16574585635359115</v>
      </c>
      <c r="T36" s="83">
        <f t="shared" si="11"/>
        <v>-0.13183279742765272</v>
      </c>
      <c r="U36" s="83">
        <v>-0.14659685863874344</v>
      </c>
      <c r="V36" s="83">
        <v>-0.20996441281138789</v>
      </c>
      <c r="W36" s="83">
        <v>-0.14238410596026491</v>
      </c>
      <c r="X36" s="83">
        <v>4.4444444444444446E-2</v>
      </c>
      <c r="Y36" s="83">
        <v>7.9754601226993863E-2</v>
      </c>
      <c r="Z36" s="83">
        <v>0.1036036036036036</v>
      </c>
      <c r="AA36" s="42">
        <f t="shared" si="10"/>
        <v>0.55109489051094895</v>
      </c>
      <c r="AB36" s="42">
        <f t="shared" si="10"/>
        <v>1.7552447552447552</v>
      </c>
      <c r="AC36" s="42">
        <f t="shared" si="10"/>
        <v>9.5940959409594101E-2</v>
      </c>
      <c r="AD36" s="42">
        <f t="shared" si="10"/>
        <v>0.24383561643835616</v>
      </c>
    </row>
    <row r="37" spans="2:43" ht="17.100000000000001" customHeight="1" thickBot="1" x14ac:dyDescent="0.25">
      <c r="B37" s="66" t="s">
        <v>26</v>
      </c>
      <c r="C37" s="83">
        <f t="shared" si="4"/>
        <v>0.37136929460580914</v>
      </c>
      <c r="D37" s="83">
        <f t="shared" si="5"/>
        <v>0.3180952380952381</v>
      </c>
      <c r="E37" s="83">
        <f t="shared" si="6"/>
        <v>0.5720461095100865</v>
      </c>
      <c r="F37" s="83">
        <f t="shared" si="7"/>
        <v>0.25123152709359609</v>
      </c>
      <c r="G37" s="83">
        <f t="shared" si="8"/>
        <v>0.35627836611195157</v>
      </c>
      <c r="H37" s="83">
        <f t="shared" si="9"/>
        <v>0.30202312138728321</v>
      </c>
      <c r="I37" s="83">
        <f t="shared" si="9"/>
        <v>6.4161319890009172E-2</v>
      </c>
      <c r="J37" s="83">
        <f t="shared" si="9"/>
        <v>0.23950131233595801</v>
      </c>
      <c r="K37" s="83">
        <f t="shared" si="9"/>
        <v>7.3619631901840496E-2</v>
      </c>
      <c r="L37" s="83">
        <f t="shared" si="9"/>
        <v>8.324084350721421E-2</v>
      </c>
      <c r="M37" s="83">
        <f t="shared" si="9"/>
        <v>-8.3548664944013779E-2</v>
      </c>
      <c r="N37" s="83">
        <f t="shared" si="9"/>
        <v>-2.170460561143462E-2</v>
      </c>
      <c r="O37" s="83">
        <f t="shared" si="9"/>
        <v>-2.6493506493506493E-2</v>
      </c>
      <c r="P37" s="83">
        <f t="shared" si="9"/>
        <v>-7.6331967213114749E-2</v>
      </c>
      <c r="Q37" s="83">
        <f t="shared" si="9"/>
        <v>-1.3157894736842105E-2</v>
      </c>
      <c r="R37" s="83">
        <f t="shared" si="9"/>
        <v>-0.10227272727272728</v>
      </c>
      <c r="S37" s="83">
        <f t="shared" si="9"/>
        <v>-4.3223052294557099E-2</v>
      </c>
      <c r="T37" s="83">
        <f t="shared" si="11"/>
        <v>-7.8202995008319467E-2</v>
      </c>
      <c r="U37" s="97">
        <v>-7.7142857142857138E-2</v>
      </c>
      <c r="V37" s="97">
        <v>-8.1374321880650996E-2</v>
      </c>
      <c r="W37" s="97">
        <v>0.23201338538761851</v>
      </c>
      <c r="X37" s="97">
        <v>0.48074608904933813</v>
      </c>
      <c r="Y37" s="97">
        <v>0.23529411764705882</v>
      </c>
      <c r="Z37" s="97">
        <v>0.22506561679790027</v>
      </c>
      <c r="AA37" s="42">
        <f t="shared" si="10"/>
        <v>0.2214395099540582</v>
      </c>
      <c r="AB37" s="42">
        <f t="shared" si="10"/>
        <v>0.92752154080081095</v>
      </c>
      <c r="AC37" s="42">
        <f t="shared" si="10"/>
        <v>0.12366653496641644</v>
      </c>
      <c r="AD37" s="42">
        <f t="shared" si="10"/>
        <v>-1.2708274498729173E-2</v>
      </c>
    </row>
    <row r="38" spans="2:43" ht="17.100000000000001" customHeight="1" thickBot="1" x14ac:dyDescent="0.25">
      <c r="B38" s="66" t="s">
        <v>48</v>
      </c>
      <c r="C38" s="83">
        <f t="shared" si="4"/>
        <v>0.56843940714908459</v>
      </c>
      <c r="D38" s="83">
        <f t="shared" si="5"/>
        <v>0.11269430051813471</v>
      </c>
      <c r="E38" s="83">
        <f t="shared" si="6"/>
        <v>0.2191358024691358</v>
      </c>
      <c r="F38" s="83">
        <f t="shared" si="7"/>
        <v>0.38042620363062352</v>
      </c>
      <c r="G38" s="83">
        <f t="shared" si="8"/>
        <v>0.36131183991106169</v>
      </c>
      <c r="H38" s="83">
        <f t="shared" si="9"/>
        <v>0.62630966239813735</v>
      </c>
      <c r="I38" s="83">
        <f t="shared" si="9"/>
        <v>0.67426160337552743</v>
      </c>
      <c r="J38" s="83">
        <f t="shared" si="9"/>
        <v>0.53916523727844479</v>
      </c>
      <c r="K38" s="83">
        <f t="shared" si="9"/>
        <v>0.38587178440179665</v>
      </c>
      <c r="L38" s="83">
        <f t="shared" si="9"/>
        <v>0.40551181102362205</v>
      </c>
      <c r="M38" s="83">
        <f t="shared" si="9"/>
        <v>0.40977822580645162</v>
      </c>
      <c r="N38" s="83">
        <f t="shared" si="9"/>
        <v>0.33469539375928675</v>
      </c>
      <c r="O38" s="83">
        <f t="shared" si="9"/>
        <v>0.34413671184443134</v>
      </c>
      <c r="P38" s="83">
        <f t="shared" si="9"/>
        <v>0.22434428316781257</v>
      </c>
      <c r="Q38" s="83">
        <f t="shared" si="9"/>
        <v>0.10618519842688595</v>
      </c>
      <c r="R38" s="83">
        <f t="shared" si="9"/>
        <v>-5.5663790704146951E-4</v>
      </c>
      <c r="S38" s="83">
        <f t="shared" si="9"/>
        <v>-0.16944322665497588</v>
      </c>
      <c r="T38" s="83">
        <f t="shared" si="11"/>
        <v>-0.15536605657237937</v>
      </c>
      <c r="U38" s="83">
        <v>-0.12508080155138979</v>
      </c>
      <c r="V38" s="83">
        <v>-1.0582010582010581E-2</v>
      </c>
      <c r="W38" s="83">
        <v>-6.51887041435735E-2</v>
      </c>
      <c r="X38" s="83">
        <v>-6.0083723220881555E-2</v>
      </c>
      <c r="Y38" s="83">
        <v>-9.2353158478019944E-3</v>
      </c>
      <c r="Z38" s="83">
        <v>-5.2913031241204618E-2</v>
      </c>
      <c r="AA38" s="42">
        <f t="shared" si="10"/>
        <v>0.15596691610870422</v>
      </c>
      <c r="AB38" s="42">
        <f t="shared" si="10"/>
        <v>1.8558100084817641</v>
      </c>
      <c r="AC38" s="42">
        <f t="shared" si="10"/>
        <v>-0.20648398301813972</v>
      </c>
      <c r="AD38" s="42">
        <f t="shared" si="10"/>
        <v>-0.14215836135738305</v>
      </c>
    </row>
    <row r="39" spans="2:43" ht="17.100000000000001" customHeight="1" thickBot="1" x14ac:dyDescent="0.25">
      <c r="B39" s="66" t="s">
        <v>21</v>
      </c>
      <c r="C39" s="83">
        <f t="shared" si="4"/>
        <v>0.76190476190476186</v>
      </c>
      <c r="D39" s="83">
        <f t="shared" si="5"/>
        <v>0.7142857142857143</v>
      </c>
      <c r="E39" s="83">
        <f t="shared" si="6"/>
        <v>0.52631578947368418</v>
      </c>
      <c r="F39" s="83">
        <f t="shared" si="7"/>
        <v>2.564102564102564E-2</v>
      </c>
      <c r="G39" s="83">
        <f t="shared" si="8"/>
        <v>0.72972972972972971</v>
      </c>
      <c r="H39" s="83">
        <f t="shared" si="9"/>
        <v>0.52083333333333337</v>
      </c>
      <c r="I39" s="83">
        <f t="shared" si="9"/>
        <v>1.0344827586206897</v>
      </c>
      <c r="J39" s="83">
        <f t="shared" si="9"/>
        <v>1.2</v>
      </c>
      <c r="K39" s="83">
        <f t="shared" si="9"/>
        <v>0.609375</v>
      </c>
      <c r="L39" s="83">
        <f t="shared" si="9"/>
        <v>0.60273972602739723</v>
      </c>
      <c r="M39" s="83">
        <f t="shared" si="9"/>
        <v>0.4576271186440678</v>
      </c>
      <c r="N39" s="83">
        <f t="shared" si="9"/>
        <v>0.51136363636363635</v>
      </c>
      <c r="O39" s="83">
        <f t="shared" si="9"/>
        <v>0.37864077669902912</v>
      </c>
      <c r="P39" s="83">
        <f t="shared" si="9"/>
        <v>0.29914529914529914</v>
      </c>
      <c r="Q39" s="83">
        <f t="shared" si="9"/>
        <v>0.2558139534883721</v>
      </c>
      <c r="R39" s="83">
        <f t="shared" si="9"/>
        <v>0.21804511278195488</v>
      </c>
      <c r="S39" s="83">
        <f t="shared" si="9"/>
        <v>0</v>
      </c>
      <c r="T39" s="83">
        <f t="shared" si="11"/>
        <v>-0.19078947368421054</v>
      </c>
      <c r="U39" s="83">
        <v>-0.20370370370370369</v>
      </c>
      <c r="V39" s="83">
        <v>-0.22839506172839505</v>
      </c>
      <c r="W39" s="83">
        <v>0.10563380281690141</v>
      </c>
      <c r="X39" s="83">
        <v>0.38211382113821141</v>
      </c>
      <c r="Y39" s="83">
        <v>0.55813953488372092</v>
      </c>
      <c r="Z39" s="83">
        <v>0.28799999999999998</v>
      </c>
      <c r="AA39" s="42">
        <f t="shared" si="10"/>
        <v>-2.8301886792452831E-2</v>
      </c>
      <c r="AB39" s="42">
        <f t="shared" si="10"/>
        <v>3.2083333333333335</v>
      </c>
      <c r="AC39" s="42">
        <f t="shared" si="10"/>
        <v>0.18666666666666668</v>
      </c>
      <c r="AD39" s="42">
        <f t="shared" si="10"/>
        <v>-0.32846715328467152</v>
      </c>
    </row>
    <row r="40" spans="2:43" ht="17.100000000000001" customHeight="1" thickBot="1" x14ac:dyDescent="0.25">
      <c r="B40" s="66" t="s">
        <v>10</v>
      </c>
      <c r="C40" s="83">
        <f t="shared" si="4"/>
        <v>0.12857142857142856</v>
      </c>
      <c r="D40" s="83">
        <f t="shared" si="5"/>
        <v>0.27759197324414714</v>
      </c>
      <c r="E40" s="83">
        <f t="shared" si="6"/>
        <v>0.19796954314720813</v>
      </c>
      <c r="F40" s="83">
        <f t="shared" si="7"/>
        <v>3.9840637450199202E-2</v>
      </c>
      <c r="G40" s="83">
        <f t="shared" si="8"/>
        <v>0.47151898734177217</v>
      </c>
      <c r="H40" s="83">
        <f t="shared" si="9"/>
        <v>0.52879581151832455</v>
      </c>
      <c r="I40" s="83">
        <f t="shared" si="9"/>
        <v>0.61864406779661019</v>
      </c>
      <c r="J40" s="83">
        <f t="shared" si="9"/>
        <v>0.74712643678160917</v>
      </c>
      <c r="K40" s="83">
        <f t="shared" si="9"/>
        <v>0.2129032258064516</v>
      </c>
      <c r="L40" s="83">
        <f t="shared" si="9"/>
        <v>6.8493150684931503E-3</v>
      </c>
      <c r="M40" s="83">
        <f t="shared" si="9"/>
        <v>-0.17015706806282724</v>
      </c>
      <c r="N40" s="83">
        <f t="shared" si="9"/>
        <v>-8.771929824561403E-2</v>
      </c>
      <c r="O40" s="83">
        <f t="shared" si="9"/>
        <v>-6.5602836879432622E-2</v>
      </c>
      <c r="P40" s="83">
        <f t="shared" si="9"/>
        <v>-9.6938775510204078E-2</v>
      </c>
      <c r="Q40" s="83">
        <f t="shared" si="9"/>
        <v>-2.8391167192429023E-2</v>
      </c>
      <c r="R40" s="83">
        <f t="shared" si="9"/>
        <v>4.567307692307692E-2</v>
      </c>
      <c r="S40" s="83">
        <f t="shared" si="9"/>
        <v>-0.15180265654648956</v>
      </c>
      <c r="T40" s="83">
        <f t="shared" si="11"/>
        <v>-0.18455743879472694</v>
      </c>
      <c r="U40" s="83">
        <v>-6.1688311688311688E-2</v>
      </c>
      <c r="V40" s="83">
        <v>-4.5977011494252873E-2</v>
      </c>
      <c r="W40" s="83">
        <v>-8.948545861297539E-3</v>
      </c>
      <c r="X40" s="83">
        <v>0.13856812933025403</v>
      </c>
      <c r="Y40" s="83">
        <v>-1.0380622837370242E-2</v>
      </c>
      <c r="Z40" s="83">
        <v>0.16385542168674699</v>
      </c>
      <c r="AA40" s="42">
        <f t="shared" si="10"/>
        <v>0.17599999999999999</v>
      </c>
      <c r="AB40" s="42">
        <f t="shared" si="10"/>
        <v>4.3493975903614457</v>
      </c>
      <c r="AC40" s="42">
        <f t="shared" si="10"/>
        <v>-0.1544943820224719</v>
      </c>
      <c r="AD40" s="42">
        <f t="shared" si="10"/>
        <v>-0.30237154150197626</v>
      </c>
    </row>
    <row r="41" spans="2:43" ht="17.100000000000001" customHeight="1" thickBot="1" x14ac:dyDescent="0.25">
      <c r="B41" s="66" t="s">
        <v>167</v>
      </c>
      <c r="C41" s="83">
        <f t="shared" ref="C41:C46" si="12">+(G18-C18)/C18</f>
        <v>0.77551020408163263</v>
      </c>
      <c r="D41" s="83">
        <f t="shared" ref="D41:G44" si="13">+(H18-D18)/D18</f>
        <v>0.48294573643410854</v>
      </c>
      <c r="E41" s="83">
        <f t="shared" si="13"/>
        <v>0.62392241379310343</v>
      </c>
      <c r="F41" s="83">
        <f t="shared" si="13"/>
        <v>0.38796229151559103</v>
      </c>
      <c r="G41" s="83">
        <f t="shared" si="13"/>
        <v>0.375</v>
      </c>
      <c r="H41" s="83">
        <f t="shared" ref="H41:H46" si="14">+(L18-H18)/H18</f>
        <v>0.26816518557239938</v>
      </c>
      <c r="I41" s="83">
        <f t="shared" si="9"/>
        <v>0.76575978765759789</v>
      </c>
      <c r="J41" s="83">
        <f t="shared" si="9"/>
        <v>0.74294670846394983</v>
      </c>
      <c r="K41" s="83">
        <f t="shared" si="9"/>
        <v>1.0496342737722049</v>
      </c>
      <c r="L41" s="83">
        <f t="shared" si="9"/>
        <v>0.48392415498763397</v>
      </c>
      <c r="M41" s="83">
        <f t="shared" si="9"/>
        <v>-4.6223224351747465E-2</v>
      </c>
      <c r="N41" s="83">
        <f t="shared" si="9"/>
        <v>-1.70863309352518E-2</v>
      </c>
      <c r="O41" s="83">
        <f t="shared" si="9"/>
        <v>4.7412694366556207E-2</v>
      </c>
      <c r="P41" s="83">
        <f t="shared" si="9"/>
        <v>3.7222222222222219E-2</v>
      </c>
      <c r="Q41" s="83">
        <f t="shared" si="9"/>
        <v>-0.10914105594956659</v>
      </c>
      <c r="R41" s="83">
        <f t="shared" si="9"/>
        <v>0.2644098810612992</v>
      </c>
      <c r="S41" s="83">
        <f t="shared" si="9"/>
        <v>-0.26575809199318567</v>
      </c>
      <c r="T41" s="83">
        <f t="shared" si="11"/>
        <v>-0.12694161756829137</v>
      </c>
      <c r="U41" s="83">
        <v>0.14772224679345422</v>
      </c>
      <c r="V41" s="83">
        <v>-0.32440906898215149</v>
      </c>
      <c r="W41" s="83">
        <v>-0.11170036460059662</v>
      </c>
      <c r="X41" s="83">
        <v>-0.1460122699386503</v>
      </c>
      <c r="Y41" s="83">
        <v>-0.2863198458574181</v>
      </c>
      <c r="Z41" s="83">
        <v>-5.1053195287397359E-2</v>
      </c>
      <c r="AA41" s="42">
        <f t="shared" si="10"/>
        <v>0.12955906369080022</v>
      </c>
      <c r="AB41" s="42">
        <f t="shared" si="10"/>
        <v>2.007473841554559</v>
      </c>
      <c r="AC41" s="42">
        <f t="shared" si="10"/>
        <v>-3.7230568256041804E-2</v>
      </c>
      <c r="AD41" s="42">
        <f t="shared" si="10"/>
        <v>-0.16549789621318373</v>
      </c>
    </row>
    <row r="42" spans="2:43" ht="17.100000000000001" customHeight="1" thickBot="1" x14ac:dyDescent="0.25">
      <c r="B42" s="66" t="s">
        <v>168</v>
      </c>
      <c r="C42" s="83">
        <f t="shared" si="12"/>
        <v>-0.52631578947368418</v>
      </c>
      <c r="D42" s="83">
        <f t="shared" si="13"/>
        <v>-0.15625</v>
      </c>
      <c r="E42" s="83">
        <f t="shared" si="13"/>
        <v>13</v>
      </c>
      <c r="F42" s="83">
        <f t="shared" si="13"/>
        <v>0.66666666666666663</v>
      </c>
      <c r="G42" s="83">
        <f t="shared" si="13"/>
        <v>0.77777777777777779</v>
      </c>
      <c r="H42" s="83">
        <f t="shared" si="14"/>
        <v>0.29629629629629628</v>
      </c>
      <c r="I42" s="83">
        <f t="shared" si="9"/>
        <v>3.5714285714285712E-2</v>
      </c>
      <c r="J42" s="83">
        <f t="shared" si="9"/>
        <v>3.6857142857142855</v>
      </c>
      <c r="K42" s="83">
        <f t="shared" si="9"/>
        <v>4.46875</v>
      </c>
      <c r="L42" s="83">
        <f t="shared" si="9"/>
        <v>6.4</v>
      </c>
      <c r="M42" s="83">
        <f t="shared" si="9"/>
        <v>4.1724137931034484</v>
      </c>
      <c r="N42" s="83">
        <f t="shared" si="9"/>
        <v>0.51829268292682928</v>
      </c>
      <c r="O42" s="83">
        <f t="shared" si="9"/>
        <v>0.4514285714285714</v>
      </c>
      <c r="P42" s="83">
        <f t="shared" si="9"/>
        <v>0.38996138996138996</v>
      </c>
      <c r="Q42" s="83">
        <f t="shared" si="9"/>
        <v>0.67333333333333334</v>
      </c>
      <c r="R42" s="83">
        <f t="shared" si="9"/>
        <v>0.42971887550200805</v>
      </c>
      <c r="S42" s="83">
        <f t="shared" si="9"/>
        <v>0.1141732283464567</v>
      </c>
      <c r="T42" s="83">
        <f t="shared" si="11"/>
        <v>-0.40833333333333333</v>
      </c>
      <c r="U42" s="83">
        <v>-0.30278884462151395</v>
      </c>
      <c r="V42" s="83">
        <v>-5.0561797752808987E-2</v>
      </c>
      <c r="W42" s="83">
        <v>0.49469964664310956</v>
      </c>
      <c r="X42" s="83">
        <v>0.80281690140845074</v>
      </c>
      <c r="Y42" s="83">
        <v>0.24</v>
      </c>
      <c r="Z42" s="83">
        <v>6.5088757396449703E-2</v>
      </c>
      <c r="AA42" s="42">
        <f t="shared" si="10"/>
        <v>0.75342465753424659</v>
      </c>
      <c r="AB42" s="42">
        <f t="shared" si="10"/>
        <v>1.6945812807881773</v>
      </c>
      <c r="AC42" s="42">
        <f t="shared" si="10"/>
        <v>-0.16528925619834711</v>
      </c>
      <c r="AD42" s="42">
        <f t="shared" si="10"/>
        <v>0.21298701298701297</v>
      </c>
    </row>
    <row r="43" spans="2:43" ht="17.100000000000001" customHeight="1" thickBot="1" x14ac:dyDescent="0.25">
      <c r="B43" s="66" t="s">
        <v>169</v>
      </c>
      <c r="C43" s="83">
        <f t="shared" si="12"/>
        <v>0.24489795918367346</v>
      </c>
      <c r="D43" s="83">
        <f t="shared" si="13"/>
        <v>2.2727272727272728E-2</v>
      </c>
      <c r="E43" s="83">
        <f t="shared" si="13"/>
        <v>0.89473684210526316</v>
      </c>
      <c r="F43" s="83">
        <f t="shared" si="13"/>
        <v>0.35087719298245612</v>
      </c>
      <c r="G43" s="83">
        <f t="shared" si="13"/>
        <v>0.81967213114754101</v>
      </c>
      <c r="H43" s="83">
        <f t="shared" si="14"/>
        <v>-1.1111111111111112E-2</v>
      </c>
      <c r="I43" s="83">
        <f t="shared" si="9"/>
        <v>-0.20833333333333334</v>
      </c>
      <c r="J43" s="83">
        <f t="shared" si="9"/>
        <v>0.12987012987012986</v>
      </c>
      <c r="K43" s="83">
        <f t="shared" si="9"/>
        <v>4.5045045045045043E-2</v>
      </c>
      <c r="L43" s="83">
        <f t="shared" si="9"/>
        <v>-0.2247191011235955</v>
      </c>
      <c r="M43" s="83">
        <f t="shared" si="9"/>
        <v>-0.12280701754385964</v>
      </c>
      <c r="N43" s="83">
        <f t="shared" si="9"/>
        <v>0.16091954022988506</v>
      </c>
      <c r="O43" s="83">
        <f t="shared" si="9"/>
        <v>-0.39655172413793105</v>
      </c>
      <c r="P43" s="83">
        <f t="shared" si="9"/>
        <v>0.40579710144927539</v>
      </c>
      <c r="Q43" s="83">
        <f t="shared" si="9"/>
        <v>0.12</v>
      </c>
      <c r="R43" s="83">
        <f t="shared" si="9"/>
        <v>-0.22772277227722773</v>
      </c>
      <c r="S43" s="83">
        <f t="shared" si="9"/>
        <v>0</v>
      </c>
      <c r="T43" s="83">
        <f t="shared" si="11"/>
        <v>-0.12371134020618557</v>
      </c>
      <c r="U43" s="83">
        <v>-1.7857142857142856E-2</v>
      </c>
      <c r="V43" s="83">
        <v>-0.12820512820512819</v>
      </c>
      <c r="W43" s="83">
        <v>-7.1428571428571425E-2</v>
      </c>
      <c r="X43" s="83">
        <v>-5.8823529411764705E-2</v>
      </c>
      <c r="Y43" s="83">
        <v>-1.8181818181818181E-2</v>
      </c>
      <c r="Z43" s="83">
        <v>0.14705882352941177</v>
      </c>
      <c r="AA43" s="42">
        <f t="shared" si="10"/>
        <v>-0.13725490196078433</v>
      </c>
      <c r="AB43" s="42">
        <f t="shared" si="10"/>
        <v>0.47142857142857142</v>
      </c>
      <c r="AC43" s="42">
        <f t="shared" si="10"/>
        <v>-0.43</v>
      </c>
      <c r="AD43" s="42">
        <f t="shared" si="10"/>
        <v>-0.14285714285714285</v>
      </c>
    </row>
    <row r="44" spans="2:43" ht="17.100000000000001" customHeight="1" thickBot="1" x14ac:dyDescent="0.25">
      <c r="B44" s="66" t="s">
        <v>51</v>
      </c>
      <c r="C44" s="83">
        <f t="shared" si="12"/>
        <v>-2.5559105431309903E-2</v>
      </c>
      <c r="D44" s="83">
        <f t="shared" si="13"/>
        <v>0.16719242902208201</v>
      </c>
      <c r="E44" s="83">
        <f t="shared" si="13"/>
        <v>-0.11787072243346007</v>
      </c>
      <c r="F44" s="83">
        <f t="shared" si="13"/>
        <v>0.23417721518987342</v>
      </c>
      <c r="G44" s="83">
        <f t="shared" si="13"/>
        <v>0.69508196721311477</v>
      </c>
      <c r="H44" s="83">
        <f t="shared" si="14"/>
        <v>0.51621621621621616</v>
      </c>
      <c r="I44" s="83">
        <f t="shared" si="9"/>
        <v>0.63362068965517238</v>
      </c>
      <c r="J44" s="83">
        <f t="shared" si="9"/>
        <v>0.29743589743589743</v>
      </c>
      <c r="K44" s="83">
        <f t="shared" si="9"/>
        <v>9.6711798839458407E-2</v>
      </c>
      <c r="L44" s="83">
        <f t="shared" si="9"/>
        <v>0.11764705882352941</v>
      </c>
      <c r="M44" s="83">
        <f t="shared" si="9"/>
        <v>4.7493403693931395E-2</v>
      </c>
      <c r="N44" s="83">
        <f t="shared" si="9"/>
        <v>0.2865612648221344</v>
      </c>
      <c r="O44" s="83">
        <f t="shared" si="9"/>
        <v>0.47089947089947087</v>
      </c>
      <c r="P44" s="83">
        <f t="shared" si="9"/>
        <v>0.10366826156299841</v>
      </c>
      <c r="Q44" s="83">
        <f t="shared" si="9"/>
        <v>0.11838790931989925</v>
      </c>
      <c r="R44" s="83">
        <f t="shared" si="9"/>
        <v>-0.14900153609831029</v>
      </c>
      <c r="S44" s="83">
        <f t="shared" si="9"/>
        <v>-0.33573141486810554</v>
      </c>
      <c r="T44" s="83">
        <f t="shared" si="11"/>
        <v>-0.27890173410404623</v>
      </c>
      <c r="U44" s="83">
        <v>-0.36711711711711714</v>
      </c>
      <c r="V44" s="83">
        <v>-9.0252707581227443E-2</v>
      </c>
      <c r="W44" s="83">
        <v>-9.5667870036101083E-2</v>
      </c>
      <c r="X44" s="83">
        <v>6.2124248496993988E-2</v>
      </c>
      <c r="Y44" s="83">
        <v>0.40213523131672596</v>
      </c>
      <c r="Z44" s="83">
        <v>0.11904761904761904</v>
      </c>
      <c r="AA44" s="42">
        <f t="shared" si="10"/>
        <v>8.5106382978723402E-2</v>
      </c>
      <c r="AB44" s="42">
        <f t="shared" si="10"/>
        <v>3.831578947368421</v>
      </c>
      <c r="AC44" s="42">
        <f t="shared" si="10"/>
        <v>3.0821917808219176E-2</v>
      </c>
      <c r="AD44" s="42">
        <f t="shared" si="10"/>
        <v>-2.056555269922879E-2</v>
      </c>
    </row>
    <row r="45" spans="2:43" ht="17.100000000000001" customHeight="1" thickBot="1" x14ac:dyDescent="0.25">
      <c r="B45" s="66" t="s">
        <v>46</v>
      </c>
      <c r="C45" s="84">
        <f t="shared" si="12"/>
        <v>10.166666666666666</v>
      </c>
      <c r="D45" s="84">
        <f t="shared" ref="D45:G46" si="15">+(H22-D22)/D22</f>
        <v>1.4</v>
      </c>
      <c r="E45" s="84">
        <f t="shared" si="15"/>
        <v>0.3</v>
      </c>
      <c r="F45" s="84">
        <f t="shared" si="15"/>
        <v>-0.46</v>
      </c>
      <c r="G45" s="84">
        <f t="shared" si="15"/>
        <v>-0.2537313432835821</v>
      </c>
      <c r="H45" s="84">
        <f t="shared" si="14"/>
        <v>0.35</v>
      </c>
      <c r="I45" s="84">
        <f t="shared" ref="I45:K46" si="16">+(M22-I22)/I22</f>
        <v>-0.17948717948717949</v>
      </c>
      <c r="J45" s="84">
        <f t="shared" si="16"/>
        <v>1.1851851851851851</v>
      </c>
      <c r="K45" s="84">
        <f t="shared" si="16"/>
        <v>0.38</v>
      </c>
      <c r="L45" s="84">
        <f t="shared" si="9"/>
        <v>-9.8765432098765427E-2</v>
      </c>
      <c r="M45" s="84">
        <f t="shared" si="9"/>
        <v>0.40625</v>
      </c>
      <c r="N45" s="84">
        <f t="shared" si="9"/>
        <v>-3.3898305084745763E-2</v>
      </c>
      <c r="O45" s="84">
        <f t="shared" si="9"/>
        <v>-8.6956521739130432E-2</v>
      </c>
      <c r="P45" s="84">
        <f t="shared" si="9"/>
        <v>-0.28767123287671231</v>
      </c>
      <c r="Q45" s="84">
        <f t="shared" si="9"/>
        <v>-0.33333333333333331</v>
      </c>
      <c r="R45" s="84">
        <f t="shared" si="9"/>
        <v>0.77192982456140347</v>
      </c>
      <c r="S45" s="84">
        <f t="shared" si="9"/>
        <v>0.42857142857142855</v>
      </c>
      <c r="T45" s="84">
        <f t="shared" si="11"/>
        <v>7.6923076923076927E-2</v>
      </c>
      <c r="U45" s="84">
        <v>3.3333333333333333E-2</v>
      </c>
      <c r="V45" s="84">
        <v>-0.37623762376237624</v>
      </c>
      <c r="W45" s="84">
        <v>-0.41111111111111109</v>
      </c>
      <c r="X45" s="84">
        <v>8.9285714285714288E-2</v>
      </c>
      <c r="Y45" s="98">
        <v>0.19354838709677419</v>
      </c>
      <c r="Z45" s="84">
        <v>0.14285714285714285</v>
      </c>
      <c r="AA45" s="42">
        <f t="shared" si="10"/>
        <v>0.375</v>
      </c>
      <c r="AB45" s="42">
        <f t="shared" si="10"/>
        <v>7.8</v>
      </c>
      <c r="AC45" s="42">
        <f t="shared" si="10"/>
        <v>-0.5</v>
      </c>
      <c r="AD45" s="42">
        <f t="shared" si="10"/>
        <v>-0.41772151898734178</v>
      </c>
    </row>
    <row r="46" spans="2:43" ht="17.100000000000001" customHeight="1" thickBot="1" x14ac:dyDescent="0.25">
      <c r="B46" s="68" t="s">
        <v>22</v>
      </c>
      <c r="C46" s="85">
        <f t="shared" si="12"/>
        <v>0.57730673316708225</v>
      </c>
      <c r="D46" s="85">
        <f t="shared" si="15"/>
        <v>0.17568542568542569</v>
      </c>
      <c r="E46" s="85">
        <f t="shared" si="15"/>
        <v>0.26666666666666666</v>
      </c>
      <c r="F46" s="85">
        <f t="shared" si="15"/>
        <v>0.25561014473509497</v>
      </c>
      <c r="G46" s="85">
        <f t="shared" si="15"/>
        <v>0.33529079616036139</v>
      </c>
      <c r="H46" s="85">
        <f t="shared" si="14"/>
        <v>0.38897412294159761</v>
      </c>
      <c r="I46" s="85">
        <f t="shared" si="16"/>
        <v>0.36501227161167166</v>
      </c>
      <c r="J46" s="85">
        <f t="shared" si="16"/>
        <v>0.46065989847715738</v>
      </c>
      <c r="K46" s="85">
        <f t="shared" si="16"/>
        <v>0.43200270635994586</v>
      </c>
      <c r="L46" s="85">
        <f t="shared" si="9"/>
        <v>0.27952871870397644</v>
      </c>
      <c r="M46" s="85">
        <f>+(Q23-M23)/M23</f>
        <v>0.14893617021276595</v>
      </c>
      <c r="N46" s="85">
        <f t="shared" si="9"/>
        <v>0.18092962641181581</v>
      </c>
      <c r="O46" s="85">
        <f t="shared" si="9"/>
        <v>0.15875265768958186</v>
      </c>
      <c r="P46" s="85">
        <f t="shared" si="9"/>
        <v>0.14036602209944751</v>
      </c>
      <c r="Q46" s="85">
        <f t="shared" si="9"/>
        <v>9.6331072856894448E-2</v>
      </c>
      <c r="R46" s="85">
        <f t="shared" si="9"/>
        <v>0.11654711544356569</v>
      </c>
      <c r="S46" s="85">
        <f t="shared" si="9"/>
        <v>-0.15795107033639144</v>
      </c>
      <c r="T46" s="85">
        <f t="shared" si="11"/>
        <v>-0.15503406510219531</v>
      </c>
      <c r="U46" s="99">
        <v>-5.1546391752577319E-3</v>
      </c>
      <c r="V46" s="100">
        <v>-0.13935866461673621</v>
      </c>
      <c r="W46" s="100">
        <v>-8.5951213606924523E-3</v>
      </c>
      <c r="X46" s="101">
        <v>8.8992414740488562E-3</v>
      </c>
      <c r="Y46" s="102">
        <v>-6.129932243921881E-2</v>
      </c>
      <c r="Z46" s="103">
        <v>2.8071966313640423E-2</v>
      </c>
      <c r="AA46" s="77">
        <f t="shared" si="10"/>
        <v>0.24304127245303717</v>
      </c>
      <c r="AB46" s="77">
        <f t="shared" si="10"/>
        <v>1.6748166259168704</v>
      </c>
      <c r="AC46" s="77">
        <f t="shared" si="10"/>
        <v>-0.12233477367712686</v>
      </c>
      <c r="AD46" s="77">
        <f t="shared" si="10"/>
        <v>-0.11328403177211722</v>
      </c>
    </row>
    <row r="48" spans="2:43" x14ac:dyDescent="0.2">
      <c r="AQ48" s="121"/>
    </row>
    <row r="49" spans="19:19" x14ac:dyDescent="0.2">
      <c r="S49" s="80"/>
    </row>
  </sheetData>
  <phoneticPr fontId="0" type="noConversion"/>
  <pageMargins left="0.78740157480314965" right="0.78740157480314965" top="0.98425196850393704" bottom="0.98425196850393704" header="0" footer="0"/>
  <pageSetup paperSize="9" scale="65"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B2:AQ45"/>
  <sheetViews>
    <sheetView zoomScaleNormal="100" workbookViewId="0"/>
  </sheetViews>
  <sheetFormatPr baseColWidth="10" defaultRowHeight="12.75" x14ac:dyDescent="0.2"/>
  <cols>
    <col min="1" max="1" width="11.42578125" style="13"/>
    <col min="2" max="2" width="32.7109375" style="13" customWidth="1"/>
    <col min="3" max="3" width="11.42578125" style="13" hidden="1" customWidth="1"/>
    <col min="4" max="26" width="12.28515625" style="13" hidden="1" customWidth="1"/>
    <col min="27" max="71" width="12.28515625" style="13" customWidth="1"/>
    <col min="72" max="16384" width="11.42578125" style="13"/>
  </cols>
  <sheetData>
    <row r="2" spans="2:34" ht="40.5" customHeight="1" x14ac:dyDescent="0.2">
      <c r="B2" s="104"/>
      <c r="C2" s="88"/>
      <c r="D2" s="88"/>
      <c r="E2" s="88"/>
      <c r="F2" s="88"/>
      <c r="G2" s="88"/>
      <c r="H2" s="88"/>
      <c r="I2" s="88"/>
      <c r="J2" s="88"/>
      <c r="K2" s="88"/>
      <c r="L2" s="88"/>
      <c r="M2" s="88"/>
      <c r="N2" s="88"/>
      <c r="O2" s="88"/>
      <c r="P2" s="88"/>
      <c r="Q2" s="88"/>
      <c r="R2" s="88"/>
      <c r="S2" s="88"/>
      <c r="T2" s="88"/>
      <c r="U2" s="88"/>
      <c r="V2" s="88"/>
      <c r="W2" s="88"/>
      <c r="X2" s="88"/>
      <c r="Y2" s="108"/>
      <c r="Z2" s="108"/>
      <c r="AA2" s="108"/>
      <c r="AB2" s="108"/>
      <c r="AC2" s="88"/>
      <c r="AD2" s="88"/>
    </row>
    <row r="3" spans="2:34" ht="27.95" customHeight="1" x14ac:dyDescent="0.2">
      <c r="B3" s="19"/>
    </row>
    <row r="5" spans="2:34" ht="39" customHeight="1" x14ac:dyDescent="0.2">
      <c r="C5" s="44" t="s">
        <v>4</v>
      </c>
      <c r="D5" s="44" t="s">
        <v>5</v>
      </c>
      <c r="E5" s="44" t="s">
        <v>6</v>
      </c>
      <c r="F5" s="72" t="s">
        <v>27</v>
      </c>
      <c r="G5" s="44" t="s">
        <v>28</v>
      </c>
      <c r="H5" s="44" t="s">
        <v>30</v>
      </c>
      <c r="I5" s="44" t="s">
        <v>33</v>
      </c>
      <c r="J5" s="72" t="s">
        <v>35</v>
      </c>
      <c r="K5" s="44" t="s">
        <v>37</v>
      </c>
      <c r="L5" s="44" t="s">
        <v>44</v>
      </c>
      <c r="M5" s="44" t="s">
        <v>56</v>
      </c>
      <c r="N5" s="72" t="s">
        <v>58</v>
      </c>
      <c r="O5" s="44" t="s">
        <v>60</v>
      </c>
      <c r="P5" s="44" t="s">
        <v>62</v>
      </c>
      <c r="Q5" s="44" t="s">
        <v>64</v>
      </c>
      <c r="R5" s="72" t="s">
        <v>71</v>
      </c>
      <c r="S5" s="44" t="s">
        <v>74</v>
      </c>
      <c r="T5" s="44" t="s">
        <v>81</v>
      </c>
      <c r="U5" s="44" t="s">
        <v>87</v>
      </c>
      <c r="V5" s="72" t="s">
        <v>89</v>
      </c>
      <c r="W5" s="44" t="s">
        <v>94</v>
      </c>
      <c r="X5" s="44" t="s">
        <v>98</v>
      </c>
      <c r="Y5" s="44" t="s">
        <v>155</v>
      </c>
      <c r="Z5" s="72" t="s">
        <v>154</v>
      </c>
      <c r="AA5" s="44" t="s">
        <v>170</v>
      </c>
      <c r="AB5" s="44" t="s">
        <v>175</v>
      </c>
      <c r="AC5" s="44" t="s">
        <v>176</v>
      </c>
      <c r="AD5" s="72" t="s">
        <v>179</v>
      </c>
      <c r="AE5" s="44" t="s">
        <v>183</v>
      </c>
      <c r="AF5" s="44" t="s">
        <v>247</v>
      </c>
      <c r="AG5" s="44" t="s">
        <v>264</v>
      </c>
      <c r="AH5" s="44" t="s">
        <v>268</v>
      </c>
    </row>
    <row r="6" spans="2:34" ht="17.100000000000001" customHeight="1" thickBot="1" x14ac:dyDescent="0.25">
      <c r="B6" s="66" t="s">
        <v>52</v>
      </c>
      <c r="C6" s="46">
        <v>569</v>
      </c>
      <c r="D6" s="46">
        <v>647</v>
      </c>
      <c r="E6" s="46">
        <v>476</v>
      </c>
      <c r="F6" s="46">
        <v>697</v>
      </c>
      <c r="G6" s="46">
        <v>660</v>
      </c>
      <c r="H6" s="46">
        <v>759</v>
      </c>
      <c r="I6" s="46">
        <v>618</v>
      </c>
      <c r="J6" s="46">
        <v>728</v>
      </c>
      <c r="K6" s="46">
        <v>859</v>
      </c>
      <c r="L6" s="46">
        <v>1175</v>
      </c>
      <c r="M6" s="46">
        <v>917</v>
      </c>
      <c r="N6" s="46">
        <v>1337</v>
      </c>
      <c r="O6" s="46">
        <v>1592</v>
      </c>
      <c r="P6" s="46">
        <v>1742</v>
      </c>
      <c r="Q6" s="46">
        <v>1171</v>
      </c>
      <c r="R6" s="46">
        <v>1639</v>
      </c>
      <c r="S6" s="46">
        <v>1961</v>
      </c>
      <c r="T6" s="46">
        <v>2313</v>
      </c>
      <c r="U6" s="46">
        <v>1541</v>
      </c>
      <c r="V6" s="46">
        <v>2286</v>
      </c>
      <c r="W6" s="46">
        <v>1744</v>
      </c>
      <c r="X6" s="46">
        <v>1698</v>
      </c>
      <c r="Y6" s="46">
        <v>1480</v>
      </c>
      <c r="Z6" s="46">
        <v>2092</v>
      </c>
      <c r="AA6" s="46">
        <v>1498</v>
      </c>
      <c r="AB6" s="46">
        <v>222</v>
      </c>
      <c r="AC6" s="46">
        <v>1238</v>
      </c>
      <c r="AD6" s="46">
        <v>1941</v>
      </c>
      <c r="AE6" s="46">
        <v>1711</v>
      </c>
      <c r="AF6" s="46">
        <v>1823</v>
      </c>
      <c r="AG6" s="46">
        <v>1198</v>
      </c>
      <c r="AH6" s="46">
        <v>1729</v>
      </c>
    </row>
    <row r="7" spans="2:34" ht="17.100000000000001" customHeight="1" thickBot="1" x14ac:dyDescent="0.25">
      <c r="B7" s="66" t="s">
        <v>53</v>
      </c>
      <c r="C7" s="46">
        <v>274</v>
      </c>
      <c r="D7" s="46">
        <v>227</v>
      </c>
      <c r="E7" s="46">
        <v>201</v>
      </c>
      <c r="F7" s="46">
        <v>175</v>
      </c>
      <c r="G7" s="46">
        <v>233</v>
      </c>
      <c r="H7" s="46">
        <v>251</v>
      </c>
      <c r="I7" s="46">
        <v>214</v>
      </c>
      <c r="J7" s="46">
        <v>165</v>
      </c>
      <c r="K7" s="46">
        <v>249</v>
      </c>
      <c r="L7" s="46">
        <v>508</v>
      </c>
      <c r="M7" s="46">
        <v>262</v>
      </c>
      <c r="N7" s="46">
        <v>424</v>
      </c>
      <c r="O7" s="46">
        <v>406</v>
      </c>
      <c r="P7" s="46">
        <v>497</v>
      </c>
      <c r="Q7" s="46">
        <v>348</v>
      </c>
      <c r="R7" s="46">
        <v>316</v>
      </c>
      <c r="S7" s="46">
        <v>530</v>
      </c>
      <c r="T7" s="46">
        <v>509</v>
      </c>
      <c r="U7" s="46">
        <v>289</v>
      </c>
      <c r="V7" s="46">
        <v>309</v>
      </c>
      <c r="W7" s="46">
        <v>223</v>
      </c>
      <c r="X7" s="46">
        <v>273</v>
      </c>
      <c r="Y7" s="46">
        <v>218</v>
      </c>
      <c r="Z7" s="46">
        <v>268</v>
      </c>
      <c r="AA7" s="46">
        <v>241</v>
      </c>
      <c r="AB7" s="46">
        <v>33</v>
      </c>
      <c r="AC7" s="46">
        <v>232</v>
      </c>
      <c r="AD7" s="46">
        <v>284</v>
      </c>
      <c r="AE7" s="46">
        <v>226</v>
      </c>
      <c r="AF7" s="46">
        <v>224</v>
      </c>
      <c r="AG7" s="46">
        <v>125</v>
      </c>
      <c r="AH7" s="46">
        <v>184</v>
      </c>
    </row>
    <row r="8" spans="2:34" ht="17.100000000000001" customHeight="1" thickBot="1" x14ac:dyDescent="0.25">
      <c r="B8" s="66" t="s">
        <v>166</v>
      </c>
      <c r="C8" s="46">
        <v>45</v>
      </c>
      <c r="D8" s="46">
        <v>102</v>
      </c>
      <c r="E8" s="46">
        <v>82</v>
      </c>
      <c r="F8" s="46">
        <v>147</v>
      </c>
      <c r="G8" s="46">
        <v>193</v>
      </c>
      <c r="H8" s="46">
        <v>214</v>
      </c>
      <c r="I8" s="46">
        <v>118</v>
      </c>
      <c r="J8" s="46">
        <v>207</v>
      </c>
      <c r="K8" s="46">
        <v>382</v>
      </c>
      <c r="L8" s="46">
        <v>448</v>
      </c>
      <c r="M8" s="46">
        <v>168</v>
      </c>
      <c r="N8" s="46">
        <v>286</v>
      </c>
      <c r="O8" s="46">
        <v>242</v>
      </c>
      <c r="P8" s="46">
        <v>203</v>
      </c>
      <c r="Q8" s="46">
        <v>164</v>
      </c>
      <c r="R8" s="46">
        <v>215</v>
      </c>
      <c r="S8" s="46">
        <v>248</v>
      </c>
      <c r="T8" s="46">
        <v>267</v>
      </c>
      <c r="U8" s="46">
        <v>137</v>
      </c>
      <c r="V8" s="46">
        <v>230</v>
      </c>
      <c r="W8" s="46">
        <v>218</v>
      </c>
      <c r="X8" s="46">
        <v>196</v>
      </c>
      <c r="Y8" s="46">
        <v>171</v>
      </c>
      <c r="Z8" s="46">
        <v>279</v>
      </c>
      <c r="AA8" s="46">
        <v>143</v>
      </c>
      <c r="AB8" s="46">
        <v>15</v>
      </c>
      <c r="AC8" s="46">
        <v>100</v>
      </c>
      <c r="AD8" s="46">
        <v>298</v>
      </c>
      <c r="AE8" s="46">
        <v>166</v>
      </c>
      <c r="AF8" s="46">
        <v>230</v>
      </c>
      <c r="AG8" s="46">
        <v>93</v>
      </c>
      <c r="AH8" s="46">
        <v>108</v>
      </c>
    </row>
    <row r="9" spans="2:34" ht="17.100000000000001" customHeight="1" thickBot="1" x14ac:dyDescent="0.25">
      <c r="B9" s="66" t="s">
        <v>47</v>
      </c>
      <c r="C9" s="46">
        <v>79</v>
      </c>
      <c r="D9" s="46">
        <v>119</v>
      </c>
      <c r="E9" s="46">
        <v>241</v>
      </c>
      <c r="F9" s="46">
        <v>205</v>
      </c>
      <c r="G9" s="46">
        <v>224</v>
      </c>
      <c r="H9" s="46">
        <v>350</v>
      </c>
      <c r="I9" s="46">
        <v>350</v>
      </c>
      <c r="J9" s="46">
        <v>463</v>
      </c>
      <c r="K9" s="46">
        <v>419</v>
      </c>
      <c r="L9" s="46">
        <v>394</v>
      </c>
      <c r="M9" s="46">
        <v>247</v>
      </c>
      <c r="N9" s="46">
        <v>175</v>
      </c>
      <c r="O9" s="46">
        <v>390</v>
      </c>
      <c r="P9" s="46">
        <v>524</v>
      </c>
      <c r="Q9" s="46">
        <v>267</v>
      </c>
      <c r="R9" s="46">
        <v>247</v>
      </c>
      <c r="S9" s="46">
        <v>220</v>
      </c>
      <c r="T9" s="46">
        <v>390</v>
      </c>
      <c r="U9" s="46">
        <v>295</v>
      </c>
      <c r="V9" s="46">
        <v>396</v>
      </c>
      <c r="W9" s="46">
        <v>395</v>
      </c>
      <c r="X9" s="46">
        <v>321</v>
      </c>
      <c r="Y9" s="46">
        <v>264</v>
      </c>
      <c r="Z9" s="46">
        <v>316</v>
      </c>
      <c r="AA9" s="46">
        <v>439</v>
      </c>
      <c r="AB9" s="46">
        <v>98</v>
      </c>
      <c r="AC9" s="46">
        <v>579</v>
      </c>
      <c r="AD9" s="46">
        <v>611</v>
      </c>
      <c r="AE9" s="46">
        <v>465</v>
      </c>
      <c r="AF9" s="46">
        <v>426</v>
      </c>
      <c r="AG9" s="46">
        <v>319</v>
      </c>
      <c r="AH9" s="46">
        <v>323</v>
      </c>
    </row>
    <row r="10" spans="2:34" ht="17.100000000000001" customHeight="1" thickBot="1" x14ac:dyDescent="0.25">
      <c r="B10" s="66" t="s">
        <v>8</v>
      </c>
      <c r="C10" s="46">
        <v>66</v>
      </c>
      <c r="D10" s="46">
        <v>203</v>
      </c>
      <c r="E10" s="46">
        <v>169</v>
      </c>
      <c r="F10" s="46">
        <v>160</v>
      </c>
      <c r="G10" s="46">
        <v>188</v>
      </c>
      <c r="H10" s="46">
        <v>194</v>
      </c>
      <c r="I10" s="46">
        <v>125</v>
      </c>
      <c r="J10" s="46">
        <v>158</v>
      </c>
      <c r="K10" s="46">
        <v>202</v>
      </c>
      <c r="L10" s="46">
        <v>173</v>
      </c>
      <c r="M10" s="46">
        <v>153</v>
      </c>
      <c r="N10" s="46">
        <v>146</v>
      </c>
      <c r="O10" s="46">
        <v>274</v>
      </c>
      <c r="P10" s="46">
        <v>310</v>
      </c>
      <c r="Q10" s="46">
        <v>189</v>
      </c>
      <c r="R10" s="46">
        <v>189</v>
      </c>
      <c r="S10" s="46">
        <v>257</v>
      </c>
      <c r="T10" s="46">
        <v>301</v>
      </c>
      <c r="U10" s="46">
        <v>124</v>
      </c>
      <c r="V10" s="46">
        <v>274</v>
      </c>
      <c r="W10" s="46">
        <v>175</v>
      </c>
      <c r="X10" s="46">
        <v>177</v>
      </c>
      <c r="Y10" s="46">
        <v>101</v>
      </c>
      <c r="Z10" s="46">
        <v>163</v>
      </c>
      <c r="AA10" s="46">
        <v>129</v>
      </c>
      <c r="AB10" s="46">
        <v>7</v>
      </c>
      <c r="AC10" s="46">
        <v>148</v>
      </c>
      <c r="AD10" s="46">
        <v>185</v>
      </c>
      <c r="AE10" s="46">
        <v>177</v>
      </c>
      <c r="AF10" s="46">
        <v>169</v>
      </c>
      <c r="AG10" s="46">
        <v>121</v>
      </c>
      <c r="AH10" s="46">
        <v>136</v>
      </c>
    </row>
    <row r="11" spans="2:34" ht="17.100000000000001" customHeight="1" thickBot="1" x14ac:dyDescent="0.25">
      <c r="B11" s="66" t="s">
        <v>9</v>
      </c>
      <c r="C11" s="46">
        <v>35</v>
      </c>
      <c r="D11" s="46">
        <v>44</v>
      </c>
      <c r="E11" s="46">
        <v>43</v>
      </c>
      <c r="F11" s="46">
        <v>54</v>
      </c>
      <c r="G11" s="46">
        <v>59</v>
      </c>
      <c r="H11" s="46">
        <v>79</v>
      </c>
      <c r="I11" s="46">
        <v>56</v>
      </c>
      <c r="J11" s="46">
        <v>62</v>
      </c>
      <c r="K11" s="46">
        <v>68</v>
      </c>
      <c r="L11" s="46">
        <v>107</v>
      </c>
      <c r="M11" s="46">
        <v>54</v>
      </c>
      <c r="N11" s="46">
        <v>83</v>
      </c>
      <c r="O11" s="46">
        <v>95</v>
      </c>
      <c r="P11" s="46">
        <v>101</v>
      </c>
      <c r="Q11" s="46">
        <v>65</v>
      </c>
      <c r="R11" s="46">
        <v>86</v>
      </c>
      <c r="S11" s="46">
        <v>110</v>
      </c>
      <c r="T11" s="46">
        <v>99</v>
      </c>
      <c r="U11" s="46">
        <v>55</v>
      </c>
      <c r="V11" s="46">
        <v>71</v>
      </c>
      <c r="W11" s="46">
        <v>85</v>
      </c>
      <c r="X11" s="46">
        <v>79</v>
      </c>
      <c r="Y11" s="46">
        <v>48</v>
      </c>
      <c r="Z11" s="46">
        <v>74</v>
      </c>
      <c r="AA11" s="46">
        <v>44</v>
      </c>
      <c r="AB11" s="46">
        <v>6</v>
      </c>
      <c r="AC11" s="46">
        <v>14</v>
      </c>
      <c r="AD11" s="46">
        <v>55</v>
      </c>
      <c r="AE11" s="46">
        <v>86</v>
      </c>
      <c r="AF11" s="46">
        <v>90</v>
      </c>
      <c r="AG11" s="46">
        <v>39</v>
      </c>
      <c r="AH11" s="46">
        <v>51</v>
      </c>
    </row>
    <row r="12" spans="2:34" ht="17.100000000000001" customHeight="1" thickBot="1" x14ac:dyDescent="0.25">
      <c r="B12" s="66" t="s">
        <v>54</v>
      </c>
      <c r="C12" s="46">
        <v>100</v>
      </c>
      <c r="D12" s="46">
        <v>179</v>
      </c>
      <c r="E12" s="46">
        <v>239</v>
      </c>
      <c r="F12" s="46">
        <v>272</v>
      </c>
      <c r="G12" s="46">
        <v>296</v>
      </c>
      <c r="H12" s="46">
        <v>232</v>
      </c>
      <c r="I12" s="46">
        <v>208</v>
      </c>
      <c r="J12" s="46">
        <v>250</v>
      </c>
      <c r="K12" s="46">
        <v>196</v>
      </c>
      <c r="L12" s="46">
        <v>468</v>
      </c>
      <c r="M12" s="46">
        <v>347</v>
      </c>
      <c r="N12" s="46">
        <v>431</v>
      </c>
      <c r="O12" s="46">
        <v>388</v>
      </c>
      <c r="P12" s="46">
        <v>580</v>
      </c>
      <c r="Q12" s="46">
        <v>403</v>
      </c>
      <c r="R12" s="46">
        <v>477</v>
      </c>
      <c r="S12" s="46">
        <v>485</v>
      </c>
      <c r="T12" s="46">
        <v>608</v>
      </c>
      <c r="U12" s="46">
        <v>455</v>
      </c>
      <c r="V12" s="109">
        <v>474</v>
      </c>
      <c r="W12" s="46">
        <v>508</v>
      </c>
      <c r="X12" s="46">
        <v>408</v>
      </c>
      <c r="Y12" s="46">
        <v>276</v>
      </c>
      <c r="Z12" s="46">
        <v>381</v>
      </c>
      <c r="AA12" s="46">
        <v>350</v>
      </c>
      <c r="AB12" s="46">
        <v>55</v>
      </c>
      <c r="AC12" s="46">
        <v>437</v>
      </c>
      <c r="AD12" s="46">
        <v>394</v>
      </c>
      <c r="AE12" s="46">
        <v>444</v>
      </c>
      <c r="AF12" s="46">
        <v>447</v>
      </c>
      <c r="AG12" s="46">
        <v>251</v>
      </c>
      <c r="AH12" s="46">
        <v>280</v>
      </c>
    </row>
    <row r="13" spans="2:34" ht="17.100000000000001" customHeight="1" thickBot="1" x14ac:dyDescent="0.25">
      <c r="B13" s="66" t="s">
        <v>49</v>
      </c>
      <c r="C13" s="46">
        <v>29</v>
      </c>
      <c r="D13" s="46">
        <v>64</v>
      </c>
      <c r="E13" s="46">
        <v>105</v>
      </c>
      <c r="F13" s="46">
        <v>102</v>
      </c>
      <c r="G13" s="46">
        <v>93</v>
      </c>
      <c r="H13" s="46">
        <v>116</v>
      </c>
      <c r="I13" s="46">
        <v>92</v>
      </c>
      <c r="J13" s="46">
        <v>87</v>
      </c>
      <c r="K13" s="46">
        <v>123</v>
      </c>
      <c r="L13" s="46">
        <v>131</v>
      </c>
      <c r="M13" s="46">
        <v>126</v>
      </c>
      <c r="N13" s="46">
        <v>176</v>
      </c>
      <c r="O13" s="46">
        <v>234</v>
      </c>
      <c r="P13" s="46">
        <v>225</v>
      </c>
      <c r="Q13" s="46">
        <v>157</v>
      </c>
      <c r="R13" s="46">
        <v>194</v>
      </c>
      <c r="S13" s="46">
        <v>240</v>
      </c>
      <c r="T13" s="46">
        <v>236</v>
      </c>
      <c r="U13" s="46">
        <v>132</v>
      </c>
      <c r="V13" s="46">
        <v>173</v>
      </c>
      <c r="W13" s="46">
        <v>149</v>
      </c>
      <c r="X13" s="46">
        <v>147</v>
      </c>
      <c r="Y13" s="46">
        <v>98</v>
      </c>
      <c r="Z13" s="46">
        <v>129</v>
      </c>
      <c r="AA13" s="46">
        <v>166</v>
      </c>
      <c r="AB13" s="46">
        <v>18</v>
      </c>
      <c r="AC13" s="46">
        <v>117</v>
      </c>
      <c r="AD13" s="46">
        <v>277</v>
      </c>
      <c r="AE13" s="46">
        <v>265</v>
      </c>
      <c r="AF13" s="46">
        <v>281</v>
      </c>
      <c r="AG13" s="46">
        <v>217</v>
      </c>
      <c r="AH13" s="46">
        <v>258</v>
      </c>
    </row>
    <row r="14" spans="2:34" ht="17.100000000000001" customHeight="1" thickBot="1" x14ac:dyDescent="0.25">
      <c r="B14" s="66" t="s">
        <v>26</v>
      </c>
      <c r="C14" s="46">
        <v>836</v>
      </c>
      <c r="D14" s="46">
        <v>857</v>
      </c>
      <c r="E14" s="46">
        <v>354</v>
      </c>
      <c r="F14" s="46">
        <v>851</v>
      </c>
      <c r="G14" s="46">
        <v>823</v>
      </c>
      <c r="H14" s="46">
        <v>1119</v>
      </c>
      <c r="I14" s="46">
        <v>689</v>
      </c>
      <c r="J14" s="46">
        <v>979</v>
      </c>
      <c r="K14" s="46">
        <v>1164</v>
      </c>
      <c r="L14" s="46">
        <v>1385</v>
      </c>
      <c r="M14" s="46">
        <v>830</v>
      </c>
      <c r="N14" s="46">
        <v>962</v>
      </c>
      <c r="O14" s="46">
        <v>1179</v>
      </c>
      <c r="P14" s="46">
        <v>1419</v>
      </c>
      <c r="Q14" s="46">
        <v>783</v>
      </c>
      <c r="R14" s="46">
        <v>1070</v>
      </c>
      <c r="S14" s="46">
        <v>1291</v>
      </c>
      <c r="T14" s="46">
        <v>1328</v>
      </c>
      <c r="U14" s="46">
        <v>696</v>
      </c>
      <c r="V14" s="46">
        <v>842</v>
      </c>
      <c r="W14" s="46">
        <v>923</v>
      </c>
      <c r="X14" s="46">
        <v>1173</v>
      </c>
      <c r="Y14" s="67">
        <v>1418</v>
      </c>
      <c r="Z14" s="67">
        <v>2033</v>
      </c>
      <c r="AA14" s="46">
        <v>1325</v>
      </c>
      <c r="AB14" s="46">
        <v>220</v>
      </c>
      <c r="AC14" s="46">
        <v>707</v>
      </c>
      <c r="AD14" s="46">
        <v>1495</v>
      </c>
      <c r="AE14" s="46">
        <v>1617</v>
      </c>
      <c r="AF14" s="46">
        <v>1687</v>
      </c>
      <c r="AG14" s="46">
        <v>972</v>
      </c>
      <c r="AH14" s="46">
        <v>1495</v>
      </c>
    </row>
    <row r="15" spans="2:34" ht="17.100000000000001" customHeight="1" thickBot="1" x14ac:dyDescent="0.25">
      <c r="B15" s="66" t="s">
        <v>48</v>
      </c>
      <c r="C15" s="46">
        <v>833</v>
      </c>
      <c r="D15" s="46">
        <v>1001</v>
      </c>
      <c r="E15" s="46">
        <v>581</v>
      </c>
      <c r="F15" s="46">
        <v>980</v>
      </c>
      <c r="G15" s="46">
        <v>1368</v>
      </c>
      <c r="H15" s="46">
        <v>1151</v>
      </c>
      <c r="I15" s="46">
        <v>811</v>
      </c>
      <c r="J15" s="46">
        <v>1160</v>
      </c>
      <c r="K15" s="46">
        <v>1516</v>
      </c>
      <c r="L15" s="46">
        <v>2084</v>
      </c>
      <c r="M15" s="46">
        <v>1366</v>
      </c>
      <c r="N15" s="46">
        <v>1854</v>
      </c>
      <c r="O15" s="46">
        <v>2262</v>
      </c>
      <c r="P15" s="46">
        <v>2788</v>
      </c>
      <c r="Q15" s="46">
        <v>2070</v>
      </c>
      <c r="R15" s="46">
        <v>2709</v>
      </c>
      <c r="S15" s="46">
        <v>3583</v>
      </c>
      <c r="T15" s="46">
        <v>3655</v>
      </c>
      <c r="U15" s="46">
        <v>2334</v>
      </c>
      <c r="V15" s="46">
        <v>2688</v>
      </c>
      <c r="W15" s="46">
        <v>2740</v>
      </c>
      <c r="X15" s="46">
        <v>2679</v>
      </c>
      <c r="Y15" s="46">
        <v>1547</v>
      </c>
      <c r="Z15" s="46">
        <v>2616</v>
      </c>
      <c r="AA15" s="46">
        <v>1394</v>
      </c>
      <c r="AB15" s="46">
        <v>94</v>
      </c>
      <c r="AC15" s="46">
        <v>1298</v>
      </c>
      <c r="AD15" s="46">
        <v>1926</v>
      </c>
      <c r="AE15" s="46">
        <v>1761</v>
      </c>
      <c r="AF15" s="46">
        <v>1735</v>
      </c>
      <c r="AG15" s="46">
        <v>1097</v>
      </c>
      <c r="AH15" s="46">
        <v>1658</v>
      </c>
    </row>
    <row r="16" spans="2:34" ht="17.100000000000001" customHeight="1" thickBot="1" x14ac:dyDescent="0.25">
      <c r="B16" s="66" t="s">
        <v>21</v>
      </c>
      <c r="C16" s="46">
        <v>20</v>
      </c>
      <c r="D16" s="46">
        <v>19</v>
      </c>
      <c r="E16" s="46">
        <v>15</v>
      </c>
      <c r="F16" s="46">
        <v>28</v>
      </c>
      <c r="G16" s="46">
        <v>37</v>
      </c>
      <c r="H16" s="46">
        <v>37</v>
      </c>
      <c r="I16" s="46">
        <v>23</v>
      </c>
      <c r="J16" s="46">
        <v>34</v>
      </c>
      <c r="K16" s="46">
        <v>56</v>
      </c>
      <c r="L16" s="46">
        <v>50</v>
      </c>
      <c r="M16" s="46">
        <v>46</v>
      </c>
      <c r="N16" s="46">
        <v>73</v>
      </c>
      <c r="O16" s="46">
        <v>83</v>
      </c>
      <c r="P16" s="46">
        <v>77</v>
      </c>
      <c r="Q16" s="46">
        <v>64</v>
      </c>
      <c r="R16" s="46">
        <v>120</v>
      </c>
      <c r="S16" s="46">
        <v>90</v>
      </c>
      <c r="T16" s="46">
        <v>106</v>
      </c>
      <c r="U16" s="46">
        <v>73</v>
      </c>
      <c r="V16" s="46">
        <v>102</v>
      </c>
      <c r="W16" s="46">
        <v>107</v>
      </c>
      <c r="X16" s="46">
        <v>69</v>
      </c>
      <c r="Y16" s="46">
        <v>57</v>
      </c>
      <c r="Z16" s="46">
        <v>88</v>
      </c>
      <c r="AA16" s="46">
        <v>89</v>
      </c>
      <c r="AB16" s="46">
        <v>23</v>
      </c>
      <c r="AC16" s="46">
        <v>38</v>
      </c>
      <c r="AD16" s="46">
        <v>97</v>
      </c>
      <c r="AE16" s="46">
        <v>69</v>
      </c>
      <c r="AF16" s="46">
        <v>57</v>
      </c>
      <c r="AG16" s="46">
        <v>52</v>
      </c>
      <c r="AH16" s="46">
        <v>67</v>
      </c>
    </row>
    <row r="17" spans="2:43" ht="17.100000000000001" customHeight="1" thickBot="1" x14ac:dyDescent="0.25">
      <c r="B17" s="66" t="s">
        <v>10</v>
      </c>
      <c r="C17" s="46">
        <v>212</v>
      </c>
      <c r="D17" s="46">
        <v>260</v>
      </c>
      <c r="E17" s="46">
        <v>152</v>
      </c>
      <c r="F17" s="46">
        <v>194</v>
      </c>
      <c r="G17" s="46">
        <v>291</v>
      </c>
      <c r="H17" s="46">
        <v>316</v>
      </c>
      <c r="I17" s="46">
        <v>225</v>
      </c>
      <c r="J17" s="46">
        <v>222</v>
      </c>
      <c r="K17" s="46">
        <v>375</v>
      </c>
      <c r="L17" s="46">
        <v>503</v>
      </c>
      <c r="M17" s="46">
        <v>328</v>
      </c>
      <c r="N17" s="46">
        <v>356</v>
      </c>
      <c r="O17" s="46">
        <v>479</v>
      </c>
      <c r="P17" s="46">
        <v>490</v>
      </c>
      <c r="Q17" s="46">
        <v>294</v>
      </c>
      <c r="R17" s="46">
        <v>325</v>
      </c>
      <c r="S17" s="46">
        <v>406</v>
      </c>
      <c r="T17" s="46">
        <v>426</v>
      </c>
      <c r="U17" s="46">
        <v>272</v>
      </c>
      <c r="V17" s="46">
        <v>357</v>
      </c>
      <c r="W17" s="46">
        <v>356</v>
      </c>
      <c r="X17" s="46">
        <v>337</v>
      </c>
      <c r="Y17" s="46">
        <v>230</v>
      </c>
      <c r="Z17" s="46">
        <v>318</v>
      </c>
      <c r="AA17" s="46">
        <v>310</v>
      </c>
      <c r="AB17" s="46">
        <v>62</v>
      </c>
      <c r="AC17" s="46">
        <v>189</v>
      </c>
      <c r="AD17" s="46">
        <v>381</v>
      </c>
      <c r="AE17" s="46">
        <v>372</v>
      </c>
      <c r="AF17" s="46">
        <v>316</v>
      </c>
      <c r="AG17" s="46">
        <v>217</v>
      </c>
      <c r="AH17" s="46">
        <v>287</v>
      </c>
    </row>
    <row r="18" spans="2:43" ht="17.100000000000001" customHeight="1" thickBot="1" x14ac:dyDescent="0.25">
      <c r="B18" s="66" t="s">
        <v>167</v>
      </c>
      <c r="C18" s="46">
        <v>721</v>
      </c>
      <c r="D18" s="46">
        <v>789</v>
      </c>
      <c r="E18" s="46">
        <v>589</v>
      </c>
      <c r="F18" s="46">
        <v>818</v>
      </c>
      <c r="G18" s="46">
        <v>778</v>
      </c>
      <c r="H18" s="46">
        <v>989</v>
      </c>
      <c r="I18" s="46">
        <v>798</v>
      </c>
      <c r="J18" s="46">
        <v>1113</v>
      </c>
      <c r="K18" s="46">
        <v>1240</v>
      </c>
      <c r="L18" s="46">
        <v>1590</v>
      </c>
      <c r="M18" s="46">
        <v>1117</v>
      </c>
      <c r="N18" s="46">
        <v>2504</v>
      </c>
      <c r="O18" s="46">
        <v>2190</v>
      </c>
      <c r="P18" s="46">
        <v>2271</v>
      </c>
      <c r="Q18" s="46">
        <v>1135</v>
      </c>
      <c r="R18" s="46">
        <v>2106</v>
      </c>
      <c r="S18" s="46">
        <v>2917</v>
      </c>
      <c r="T18" s="46">
        <v>2680</v>
      </c>
      <c r="U18" s="46">
        <v>1271</v>
      </c>
      <c r="V18" s="46">
        <v>2301</v>
      </c>
      <c r="W18" s="46">
        <v>1796</v>
      </c>
      <c r="X18" s="46">
        <v>2505</v>
      </c>
      <c r="Y18" s="46">
        <v>1088</v>
      </c>
      <c r="Z18" s="46">
        <v>1772</v>
      </c>
      <c r="AA18" s="46">
        <v>1278</v>
      </c>
      <c r="AB18" s="46">
        <v>55</v>
      </c>
      <c r="AC18" s="46">
        <v>655</v>
      </c>
      <c r="AD18" s="46">
        <v>1530</v>
      </c>
      <c r="AE18" s="46">
        <v>1027</v>
      </c>
      <c r="AF18" s="46">
        <v>1150</v>
      </c>
      <c r="AG18" s="46">
        <v>750</v>
      </c>
      <c r="AH18" s="46">
        <v>921</v>
      </c>
    </row>
    <row r="19" spans="2:43" ht="17.100000000000001" customHeight="1" thickBot="1" x14ac:dyDescent="0.25">
      <c r="B19" s="66" t="s">
        <v>168</v>
      </c>
      <c r="C19" s="46">
        <v>26</v>
      </c>
      <c r="D19" s="46">
        <v>20</v>
      </c>
      <c r="E19" s="46">
        <v>10</v>
      </c>
      <c r="F19" s="46">
        <v>15</v>
      </c>
      <c r="G19" s="46">
        <v>16</v>
      </c>
      <c r="H19" s="46">
        <v>18</v>
      </c>
      <c r="I19" s="46">
        <v>22</v>
      </c>
      <c r="J19" s="46">
        <v>26</v>
      </c>
      <c r="K19" s="46">
        <v>27</v>
      </c>
      <c r="L19" s="46">
        <v>29</v>
      </c>
      <c r="M19" s="46">
        <v>19</v>
      </c>
      <c r="N19" s="46">
        <v>57</v>
      </c>
      <c r="O19" s="46">
        <v>134</v>
      </c>
      <c r="P19" s="46">
        <v>232</v>
      </c>
      <c r="Q19" s="46">
        <v>127</v>
      </c>
      <c r="R19" s="46">
        <v>164</v>
      </c>
      <c r="S19" s="46">
        <v>133</v>
      </c>
      <c r="T19" s="46">
        <v>301</v>
      </c>
      <c r="U19" s="46">
        <v>101</v>
      </c>
      <c r="V19" s="46">
        <v>237</v>
      </c>
      <c r="W19" s="46">
        <v>159</v>
      </c>
      <c r="X19" s="46">
        <v>127</v>
      </c>
      <c r="Y19" s="46">
        <v>95</v>
      </c>
      <c r="Z19" s="46">
        <v>70</v>
      </c>
      <c r="AA19" s="46">
        <v>166</v>
      </c>
      <c r="AB19" s="46">
        <v>5</v>
      </c>
      <c r="AC19" s="46">
        <v>128</v>
      </c>
      <c r="AD19" s="46">
        <v>256</v>
      </c>
      <c r="AE19" s="46">
        <v>196</v>
      </c>
      <c r="AF19" s="46">
        <v>221</v>
      </c>
      <c r="AG19" s="46">
        <v>234</v>
      </c>
      <c r="AH19" s="46">
        <v>198</v>
      </c>
    </row>
    <row r="20" spans="2:43" ht="17.100000000000001" customHeight="1" thickBot="1" x14ac:dyDescent="0.25">
      <c r="B20" s="66" t="s">
        <v>169</v>
      </c>
      <c r="C20" s="46">
        <v>35</v>
      </c>
      <c r="D20" s="46">
        <v>35</v>
      </c>
      <c r="E20" s="46">
        <v>16</v>
      </c>
      <c r="F20" s="46">
        <v>15</v>
      </c>
      <c r="G20" s="46">
        <v>24</v>
      </c>
      <c r="H20" s="46">
        <v>61</v>
      </c>
      <c r="I20" s="46">
        <v>61</v>
      </c>
      <c r="J20" s="46">
        <v>105</v>
      </c>
      <c r="K20" s="46">
        <v>110</v>
      </c>
      <c r="L20" s="46">
        <v>81</v>
      </c>
      <c r="M20" s="46">
        <v>62</v>
      </c>
      <c r="N20" s="46">
        <v>93</v>
      </c>
      <c r="O20" s="46">
        <v>123</v>
      </c>
      <c r="P20" s="46">
        <v>86</v>
      </c>
      <c r="Q20" s="46">
        <v>67</v>
      </c>
      <c r="R20" s="46">
        <v>83</v>
      </c>
      <c r="S20" s="46">
        <v>92</v>
      </c>
      <c r="T20" s="46">
        <v>99</v>
      </c>
      <c r="U20" s="46">
        <v>57</v>
      </c>
      <c r="V20" s="46">
        <v>70</v>
      </c>
      <c r="W20" s="46">
        <v>73</v>
      </c>
      <c r="X20" s="46">
        <v>89</v>
      </c>
      <c r="Y20" s="46">
        <v>53</v>
      </c>
      <c r="Z20" s="46">
        <v>70</v>
      </c>
      <c r="AA20" s="46">
        <v>67</v>
      </c>
      <c r="AB20" s="46">
        <v>6</v>
      </c>
      <c r="AC20" s="46">
        <v>87</v>
      </c>
      <c r="AD20" s="46">
        <v>96</v>
      </c>
      <c r="AE20" s="46">
        <v>57</v>
      </c>
      <c r="AF20" s="46">
        <v>71</v>
      </c>
      <c r="AG20" s="46">
        <v>38</v>
      </c>
      <c r="AH20" s="46">
        <v>65</v>
      </c>
    </row>
    <row r="21" spans="2:43" ht="17.100000000000001" customHeight="1" thickBot="1" x14ac:dyDescent="0.25">
      <c r="B21" s="66" t="s">
        <v>51</v>
      </c>
      <c r="C21" s="46">
        <v>256</v>
      </c>
      <c r="D21" s="46">
        <v>238</v>
      </c>
      <c r="E21" s="46">
        <v>191</v>
      </c>
      <c r="F21" s="46">
        <v>228</v>
      </c>
      <c r="G21" s="46">
        <v>268</v>
      </c>
      <c r="H21" s="46">
        <v>271</v>
      </c>
      <c r="I21" s="46">
        <v>186</v>
      </c>
      <c r="J21" s="46">
        <v>277</v>
      </c>
      <c r="K21" s="46">
        <v>328</v>
      </c>
      <c r="L21" s="46">
        <v>424</v>
      </c>
      <c r="M21" s="46">
        <v>285</v>
      </c>
      <c r="N21" s="46">
        <v>370</v>
      </c>
      <c r="O21" s="46">
        <v>401</v>
      </c>
      <c r="P21" s="46">
        <v>479</v>
      </c>
      <c r="Q21" s="46">
        <v>321</v>
      </c>
      <c r="R21" s="46">
        <v>500</v>
      </c>
      <c r="S21" s="46">
        <v>528</v>
      </c>
      <c r="T21" s="46">
        <v>522</v>
      </c>
      <c r="U21" s="46">
        <v>310</v>
      </c>
      <c r="V21" s="46">
        <v>367</v>
      </c>
      <c r="W21" s="46">
        <v>357</v>
      </c>
      <c r="X21" s="46">
        <v>357</v>
      </c>
      <c r="Y21" s="46">
        <v>205</v>
      </c>
      <c r="Z21" s="46">
        <v>377</v>
      </c>
      <c r="AA21" s="46">
        <v>295</v>
      </c>
      <c r="AB21" s="46">
        <v>19</v>
      </c>
      <c r="AC21" s="46">
        <v>229</v>
      </c>
      <c r="AD21" s="46">
        <v>282</v>
      </c>
      <c r="AE21" s="46">
        <v>256</v>
      </c>
      <c r="AF21" s="46">
        <v>321</v>
      </c>
      <c r="AG21" s="46">
        <v>213</v>
      </c>
      <c r="AH21" s="46">
        <v>263</v>
      </c>
    </row>
    <row r="22" spans="2:43" ht="17.100000000000001" customHeight="1" thickBot="1" x14ac:dyDescent="0.25">
      <c r="B22" s="66" t="s">
        <v>11</v>
      </c>
      <c r="C22" s="46">
        <v>6</v>
      </c>
      <c r="D22" s="46">
        <v>15</v>
      </c>
      <c r="E22" s="46">
        <v>25</v>
      </c>
      <c r="F22" s="46">
        <v>42</v>
      </c>
      <c r="G22" s="46">
        <v>51</v>
      </c>
      <c r="H22" s="46">
        <v>43</v>
      </c>
      <c r="I22" s="46">
        <v>35</v>
      </c>
      <c r="J22" s="46">
        <v>24</v>
      </c>
      <c r="K22" s="46">
        <v>38</v>
      </c>
      <c r="L22" s="46">
        <v>54</v>
      </c>
      <c r="M22" s="46">
        <v>36</v>
      </c>
      <c r="N22" s="46">
        <v>43</v>
      </c>
      <c r="O22" s="46">
        <v>51</v>
      </c>
      <c r="P22" s="46">
        <v>53</v>
      </c>
      <c r="Q22" s="46">
        <v>34</v>
      </c>
      <c r="R22" s="46">
        <v>41</v>
      </c>
      <c r="S22" s="46">
        <v>39</v>
      </c>
      <c r="T22" s="46">
        <v>34</v>
      </c>
      <c r="U22" s="46">
        <v>24</v>
      </c>
      <c r="V22" s="46">
        <v>61</v>
      </c>
      <c r="W22" s="46">
        <v>66</v>
      </c>
      <c r="X22" s="46">
        <v>48</v>
      </c>
      <c r="Y22" s="46">
        <v>15</v>
      </c>
      <c r="Z22" s="46">
        <v>39</v>
      </c>
      <c r="AA22" s="46">
        <v>25</v>
      </c>
      <c r="AB22" s="46">
        <v>9</v>
      </c>
      <c r="AC22" s="46">
        <v>30</v>
      </c>
      <c r="AD22" s="46">
        <v>50</v>
      </c>
      <c r="AE22" s="46">
        <v>41</v>
      </c>
      <c r="AF22" s="46">
        <v>27</v>
      </c>
      <c r="AG22" s="46">
        <v>37</v>
      </c>
      <c r="AH22" s="46">
        <v>22</v>
      </c>
    </row>
    <row r="23" spans="2:43" ht="17.100000000000001" customHeight="1" thickBot="1" x14ac:dyDescent="0.25">
      <c r="B23" s="68" t="s">
        <v>22</v>
      </c>
      <c r="C23" s="69">
        <f>SUM(C6:C22)</f>
        <v>4142</v>
      </c>
      <c r="D23" s="69">
        <f t="shared" ref="D23:V23" si="0">SUM(D6:D22)</f>
        <v>4819</v>
      </c>
      <c r="E23" s="69">
        <f t="shared" si="0"/>
        <v>3489</v>
      </c>
      <c r="F23" s="69">
        <f t="shared" si="0"/>
        <v>4983</v>
      </c>
      <c r="G23" s="69">
        <f t="shared" si="0"/>
        <v>5602</v>
      </c>
      <c r="H23" s="69">
        <f t="shared" si="0"/>
        <v>6200</v>
      </c>
      <c r="I23" s="69">
        <f t="shared" si="0"/>
        <v>4631</v>
      </c>
      <c r="J23" s="69">
        <f t="shared" si="0"/>
        <v>6060</v>
      </c>
      <c r="K23" s="69">
        <f t="shared" si="0"/>
        <v>7352</v>
      </c>
      <c r="L23" s="69">
        <f t="shared" si="0"/>
        <v>9604</v>
      </c>
      <c r="M23" s="69">
        <f t="shared" si="0"/>
        <v>6363</v>
      </c>
      <c r="N23" s="69">
        <f t="shared" si="0"/>
        <v>9370</v>
      </c>
      <c r="O23" s="69">
        <f t="shared" si="0"/>
        <v>10523</v>
      </c>
      <c r="P23" s="69">
        <f t="shared" si="0"/>
        <v>12077</v>
      </c>
      <c r="Q23" s="69">
        <f t="shared" si="0"/>
        <v>7659</v>
      </c>
      <c r="R23" s="69">
        <f t="shared" si="0"/>
        <v>10481</v>
      </c>
      <c r="S23" s="69">
        <f t="shared" si="0"/>
        <v>13130</v>
      </c>
      <c r="T23" s="69">
        <f t="shared" si="0"/>
        <v>13874</v>
      </c>
      <c r="U23" s="69">
        <f t="shared" si="0"/>
        <v>8166</v>
      </c>
      <c r="V23" s="69">
        <f t="shared" si="0"/>
        <v>11238</v>
      </c>
      <c r="W23" s="69">
        <f>SUM(W6:W22)</f>
        <v>10074</v>
      </c>
      <c r="X23" s="69">
        <f t="shared" ref="X23:Z23" si="1">SUM(X6:X22)</f>
        <v>10683</v>
      </c>
      <c r="Y23" s="69">
        <f t="shared" si="1"/>
        <v>7364</v>
      </c>
      <c r="Z23" s="69">
        <f t="shared" si="1"/>
        <v>11085</v>
      </c>
      <c r="AA23" s="69">
        <f t="shared" ref="AA23:AF23" si="2">SUM(AA6:AA22)</f>
        <v>7959</v>
      </c>
      <c r="AB23" s="69">
        <f t="shared" si="2"/>
        <v>947</v>
      </c>
      <c r="AC23" s="69">
        <f t="shared" si="2"/>
        <v>6226</v>
      </c>
      <c r="AD23" s="69">
        <f t="shared" si="2"/>
        <v>10158</v>
      </c>
      <c r="AE23" s="69">
        <f t="shared" si="2"/>
        <v>8936</v>
      </c>
      <c r="AF23" s="69">
        <f t="shared" si="2"/>
        <v>9275</v>
      </c>
      <c r="AG23" s="69">
        <f>SUM(AG6:AG22)</f>
        <v>5973</v>
      </c>
      <c r="AH23" s="69">
        <f>SUM(AH6:AH22)</f>
        <v>8045</v>
      </c>
    </row>
    <row r="24" spans="2:43" ht="27" customHeight="1" x14ac:dyDescent="0.2">
      <c r="T24" s="93" t="s">
        <v>108</v>
      </c>
      <c r="U24" s="94"/>
      <c r="V24" s="94"/>
      <c r="W24" s="94"/>
      <c r="X24" s="94"/>
      <c r="Y24" s="94"/>
      <c r="Z24" s="94"/>
      <c r="AA24" s="94"/>
      <c r="AB24" s="94"/>
      <c r="AC24" s="94"/>
      <c r="AD24" s="94"/>
      <c r="AE24" s="94"/>
      <c r="AF24" s="94"/>
      <c r="AG24" s="94"/>
      <c r="AH24" s="94"/>
      <c r="AI24" s="94"/>
      <c r="AJ24" s="94"/>
      <c r="AK24" s="94"/>
      <c r="AL24" s="94"/>
      <c r="AM24" s="94"/>
      <c r="AN24" s="94"/>
      <c r="AO24" s="94"/>
      <c r="AP24" s="94"/>
    </row>
    <row r="25" spans="2:43" ht="49.5" customHeight="1" x14ac:dyDescent="0.2">
      <c r="B25" s="70"/>
      <c r="C25" s="70"/>
      <c r="D25" s="70"/>
      <c r="E25" s="70"/>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96"/>
      <c r="AF25" s="95"/>
      <c r="AG25" s="95"/>
      <c r="AH25" s="95"/>
      <c r="AI25" s="95"/>
      <c r="AJ25" s="95"/>
      <c r="AK25" s="95"/>
      <c r="AL25" s="95"/>
      <c r="AM25" s="95"/>
      <c r="AN25" s="95"/>
      <c r="AO25" s="95"/>
      <c r="AP25" s="95"/>
      <c r="AQ25" s="95"/>
    </row>
    <row r="27" spans="2:43" ht="39" customHeight="1" x14ac:dyDescent="0.2">
      <c r="C27" s="45" t="s">
        <v>29</v>
      </c>
      <c r="D27" s="45" t="s">
        <v>31</v>
      </c>
      <c r="E27" s="45" t="s">
        <v>34</v>
      </c>
      <c r="F27" s="73" t="s">
        <v>36</v>
      </c>
      <c r="G27" s="45" t="s">
        <v>38</v>
      </c>
      <c r="H27" s="45" t="s">
        <v>45</v>
      </c>
      <c r="I27" s="45" t="s">
        <v>57</v>
      </c>
      <c r="J27" s="73" t="s">
        <v>59</v>
      </c>
      <c r="K27" s="45" t="s">
        <v>61</v>
      </c>
      <c r="L27" s="45" t="s">
        <v>63</v>
      </c>
      <c r="M27" s="45" t="s">
        <v>65</v>
      </c>
      <c r="N27" s="73" t="s">
        <v>72</v>
      </c>
      <c r="O27" s="45" t="s">
        <v>75</v>
      </c>
      <c r="P27" s="45" t="s">
        <v>82</v>
      </c>
      <c r="Q27" s="45" t="s">
        <v>88</v>
      </c>
      <c r="R27" s="73" t="s">
        <v>90</v>
      </c>
      <c r="S27" s="45" t="s">
        <v>95</v>
      </c>
      <c r="T27" s="45" t="s">
        <v>99</v>
      </c>
      <c r="U27" s="45" t="s">
        <v>102</v>
      </c>
      <c r="V27" s="73" t="s">
        <v>104</v>
      </c>
      <c r="W27" s="45" t="s">
        <v>107</v>
      </c>
      <c r="X27" s="45" t="s">
        <v>114</v>
      </c>
      <c r="Y27" s="45" t="s">
        <v>117</v>
      </c>
      <c r="Z27" s="73" t="s">
        <v>121</v>
      </c>
      <c r="AA27" s="45" t="s">
        <v>184</v>
      </c>
      <c r="AB27" s="45" t="s">
        <v>248</v>
      </c>
      <c r="AC27" s="45" t="s">
        <v>265</v>
      </c>
      <c r="AD27" s="45" t="s">
        <v>269</v>
      </c>
    </row>
    <row r="28" spans="2:43" ht="17.100000000000001" customHeight="1" thickBot="1" x14ac:dyDescent="0.25">
      <c r="B28" s="66" t="s">
        <v>52</v>
      </c>
      <c r="C28" s="42">
        <f t="shared" ref="C28:R43" si="3">+(G6-C6)/C6</f>
        <v>0.15992970123022848</v>
      </c>
      <c r="D28" s="42">
        <f t="shared" si="3"/>
        <v>0.17310664605873261</v>
      </c>
      <c r="E28" s="42">
        <f t="shared" si="3"/>
        <v>0.29831932773109243</v>
      </c>
      <c r="F28" s="42">
        <f t="shared" si="3"/>
        <v>4.4476327116212341E-2</v>
      </c>
      <c r="G28" s="42">
        <f t="shared" si="3"/>
        <v>0.30151515151515151</v>
      </c>
      <c r="H28" s="42">
        <f t="shared" si="3"/>
        <v>0.54808959156785242</v>
      </c>
      <c r="I28" s="42">
        <f t="shared" si="3"/>
        <v>0.48381877022653724</v>
      </c>
      <c r="J28" s="42">
        <f t="shared" si="3"/>
        <v>0.83653846153846156</v>
      </c>
      <c r="K28" s="42">
        <f t="shared" si="3"/>
        <v>0.85331781140861462</v>
      </c>
      <c r="L28" s="42">
        <f t="shared" si="3"/>
        <v>0.48255319148936171</v>
      </c>
      <c r="M28" s="42">
        <f t="shared" si="3"/>
        <v>0.27699018538713194</v>
      </c>
      <c r="N28" s="42">
        <f t="shared" si="3"/>
        <v>0.22587883320867613</v>
      </c>
      <c r="O28" s="42">
        <f t="shared" si="3"/>
        <v>0.23178391959798994</v>
      </c>
      <c r="P28" s="42">
        <f t="shared" si="3"/>
        <v>0.32778415614236511</v>
      </c>
      <c r="Q28" s="42">
        <f t="shared" si="3"/>
        <v>0.31596925704526047</v>
      </c>
      <c r="R28" s="42">
        <f t="shared" si="3"/>
        <v>0.39475289810860281</v>
      </c>
      <c r="S28" s="42">
        <f t="shared" ref="S28:T45" si="4">+(W6-S6)/S6</f>
        <v>-0.11065782763895972</v>
      </c>
      <c r="T28" s="42">
        <f t="shared" si="4"/>
        <v>-0.26588845654993515</v>
      </c>
      <c r="U28" s="42">
        <v>-3.9584685269305649E-2</v>
      </c>
      <c r="V28" s="42">
        <v>-8.4864391951006118E-2</v>
      </c>
      <c r="W28" s="42">
        <v>0.14048165137614679</v>
      </c>
      <c r="X28" s="42">
        <v>0.18315665488810365</v>
      </c>
      <c r="Y28" s="42">
        <v>0.28716216216216217</v>
      </c>
      <c r="Z28" s="42">
        <v>0.11806883365200765</v>
      </c>
      <c r="AA28" s="42">
        <f t="shared" ref="AA28:AC45" si="5">+(AE6-AA6)/AA6</f>
        <v>0.14218958611481977</v>
      </c>
      <c r="AB28" s="42">
        <f t="shared" si="5"/>
        <v>7.211711711711712</v>
      </c>
      <c r="AC28" s="42">
        <f>+(AG6-AC6)/AC6</f>
        <v>-3.2310177705977383E-2</v>
      </c>
      <c r="AD28" s="42">
        <f>+(AH6-AD6)/AD6</f>
        <v>-0.10922205048943844</v>
      </c>
    </row>
    <row r="29" spans="2:43" ht="17.100000000000001" customHeight="1" thickBot="1" x14ac:dyDescent="0.25">
      <c r="B29" s="66" t="s">
        <v>53</v>
      </c>
      <c r="C29" s="42">
        <f t="shared" si="3"/>
        <v>-0.14963503649635038</v>
      </c>
      <c r="D29" s="42">
        <f t="shared" si="3"/>
        <v>0.10572687224669604</v>
      </c>
      <c r="E29" s="42">
        <f t="shared" si="3"/>
        <v>6.4676616915422883E-2</v>
      </c>
      <c r="F29" s="42">
        <f t="shared" si="3"/>
        <v>-5.7142857142857141E-2</v>
      </c>
      <c r="G29" s="42">
        <f t="shared" si="3"/>
        <v>6.8669527896995708E-2</v>
      </c>
      <c r="H29" s="42">
        <f t="shared" si="3"/>
        <v>1.0239043824701195</v>
      </c>
      <c r="I29" s="42">
        <f t="shared" si="3"/>
        <v>0.22429906542056074</v>
      </c>
      <c r="J29" s="42">
        <f t="shared" si="3"/>
        <v>1.5696969696969696</v>
      </c>
      <c r="K29" s="42">
        <f t="shared" si="3"/>
        <v>0.63052208835341361</v>
      </c>
      <c r="L29" s="42">
        <f t="shared" si="3"/>
        <v>-2.1653543307086614E-2</v>
      </c>
      <c r="M29" s="42">
        <f t="shared" si="3"/>
        <v>0.3282442748091603</v>
      </c>
      <c r="N29" s="42">
        <f t="shared" si="3"/>
        <v>-0.25471698113207547</v>
      </c>
      <c r="O29" s="42">
        <f t="shared" si="3"/>
        <v>0.30541871921182268</v>
      </c>
      <c r="P29" s="42">
        <f t="shared" si="3"/>
        <v>2.4144869215291749E-2</v>
      </c>
      <c r="Q29" s="42">
        <f t="shared" si="3"/>
        <v>-0.16954022988505746</v>
      </c>
      <c r="R29" s="42">
        <f t="shared" si="3"/>
        <v>-2.2151898734177215E-2</v>
      </c>
      <c r="S29" s="42">
        <f t="shared" si="4"/>
        <v>-0.57924528301886791</v>
      </c>
      <c r="T29" s="42">
        <f t="shared" si="4"/>
        <v>-0.46365422396856582</v>
      </c>
      <c r="U29" s="42">
        <v>-0.24567474048442905</v>
      </c>
      <c r="V29" s="42">
        <v>-0.13268608414239483</v>
      </c>
      <c r="W29" s="42">
        <v>0.27802690582959644</v>
      </c>
      <c r="X29" s="42">
        <v>1.098901098901099E-2</v>
      </c>
      <c r="Y29" s="42">
        <v>7.7981651376146793E-2</v>
      </c>
      <c r="Z29" s="42">
        <v>3.3582089552238806E-2</v>
      </c>
      <c r="AA29" s="42">
        <f t="shared" si="5"/>
        <v>-6.2240663900414939E-2</v>
      </c>
      <c r="AB29" s="42">
        <f t="shared" si="5"/>
        <v>5.7878787878787881</v>
      </c>
      <c r="AC29" s="42">
        <f t="shared" si="5"/>
        <v>-0.46120689655172414</v>
      </c>
      <c r="AD29" s="42">
        <f t="shared" ref="AD29:AD45" si="6">+(AH7-AD7)/AD7</f>
        <v>-0.352112676056338</v>
      </c>
    </row>
    <row r="30" spans="2:43" ht="17.100000000000001" customHeight="1" thickBot="1" x14ac:dyDescent="0.25">
      <c r="B30" s="66" t="s">
        <v>166</v>
      </c>
      <c r="C30" s="42">
        <f t="shared" si="3"/>
        <v>3.2888888888888888</v>
      </c>
      <c r="D30" s="42">
        <f t="shared" si="3"/>
        <v>1.0980392156862746</v>
      </c>
      <c r="E30" s="42">
        <f t="shared" si="3"/>
        <v>0.43902439024390244</v>
      </c>
      <c r="F30" s="42">
        <f t="shared" si="3"/>
        <v>0.40816326530612246</v>
      </c>
      <c r="G30" s="42">
        <f t="shared" si="3"/>
        <v>0.97927461139896377</v>
      </c>
      <c r="H30" s="42">
        <f t="shared" si="3"/>
        <v>1.0934579439252337</v>
      </c>
      <c r="I30" s="42">
        <f t="shared" si="3"/>
        <v>0.42372881355932202</v>
      </c>
      <c r="J30" s="42">
        <f t="shared" si="3"/>
        <v>0.38164251207729466</v>
      </c>
      <c r="K30" s="42">
        <f t="shared" si="3"/>
        <v>-0.36649214659685864</v>
      </c>
      <c r="L30" s="42">
        <f t="shared" si="3"/>
        <v>-0.546875</v>
      </c>
      <c r="M30" s="42">
        <f t="shared" si="3"/>
        <v>-2.3809523809523808E-2</v>
      </c>
      <c r="N30" s="42">
        <f t="shared" si="3"/>
        <v>-0.24825174825174826</v>
      </c>
      <c r="O30" s="42">
        <f t="shared" si="3"/>
        <v>2.4793388429752067E-2</v>
      </c>
      <c r="P30" s="42">
        <f t="shared" si="3"/>
        <v>0.31527093596059114</v>
      </c>
      <c r="Q30" s="42">
        <f t="shared" si="3"/>
        <v>-0.16463414634146342</v>
      </c>
      <c r="R30" s="42">
        <f t="shared" si="3"/>
        <v>6.9767441860465115E-2</v>
      </c>
      <c r="S30" s="42">
        <f t="shared" si="4"/>
        <v>-0.12096774193548387</v>
      </c>
      <c r="T30" s="42">
        <f t="shared" si="4"/>
        <v>-0.26591760299625467</v>
      </c>
      <c r="U30" s="42">
        <v>0.24817518248175183</v>
      </c>
      <c r="V30" s="42">
        <v>0.21304347826086956</v>
      </c>
      <c r="W30" s="42">
        <v>0.24770642201834864</v>
      </c>
      <c r="X30" s="42">
        <v>0.44897959183673469</v>
      </c>
      <c r="Y30" s="42">
        <v>0.15204678362573099</v>
      </c>
      <c r="Z30" s="42">
        <v>8.2437275985663083E-2</v>
      </c>
      <c r="AA30" s="42">
        <f t="shared" si="5"/>
        <v>0.16083916083916083</v>
      </c>
      <c r="AB30" s="42">
        <f t="shared" si="5"/>
        <v>14.333333333333334</v>
      </c>
      <c r="AC30" s="42">
        <f t="shared" si="5"/>
        <v>-7.0000000000000007E-2</v>
      </c>
      <c r="AD30" s="42">
        <f t="shared" si="6"/>
        <v>-0.63758389261744963</v>
      </c>
    </row>
    <row r="31" spans="2:43" ht="17.100000000000001" customHeight="1" thickBot="1" x14ac:dyDescent="0.25">
      <c r="B31" s="66" t="s">
        <v>47</v>
      </c>
      <c r="C31" s="42">
        <f t="shared" si="3"/>
        <v>1.8354430379746836</v>
      </c>
      <c r="D31" s="42">
        <f t="shared" si="3"/>
        <v>1.9411764705882353</v>
      </c>
      <c r="E31" s="42">
        <f t="shared" si="3"/>
        <v>0.45228215767634855</v>
      </c>
      <c r="F31" s="42">
        <f t="shared" si="3"/>
        <v>1.2585365853658537</v>
      </c>
      <c r="G31" s="42">
        <f t="shared" si="3"/>
        <v>0.8705357142857143</v>
      </c>
      <c r="H31" s="42">
        <f t="shared" si="3"/>
        <v>0.12571428571428572</v>
      </c>
      <c r="I31" s="42">
        <f t="shared" si="3"/>
        <v>-0.29428571428571426</v>
      </c>
      <c r="J31" s="42">
        <f t="shared" si="3"/>
        <v>-0.62203023758099352</v>
      </c>
      <c r="K31" s="42">
        <f t="shared" si="3"/>
        <v>-6.9212410501193311E-2</v>
      </c>
      <c r="L31" s="42">
        <f t="shared" si="3"/>
        <v>0.32994923857868019</v>
      </c>
      <c r="M31" s="42">
        <f t="shared" si="3"/>
        <v>8.0971659919028341E-2</v>
      </c>
      <c r="N31" s="42">
        <f t="shared" si="3"/>
        <v>0.41142857142857142</v>
      </c>
      <c r="O31" s="42">
        <f t="shared" si="3"/>
        <v>-0.4358974358974359</v>
      </c>
      <c r="P31" s="42">
        <f t="shared" si="3"/>
        <v>-0.25572519083969464</v>
      </c>
      <c r="Q31" s="42">
        <f t="shared" si="3"/>
        <v>0.10486891385767791</v>
      </c>
      <c r="R31" s="42">
        <f t="shared" si="3"/>
        <v>0.60323886639676116</v>
      </c>
      <c r="S31" s="42">
        <f t="shared" si="4"/>
        <v>0.79545454545454541</v>
      </c>
      <c r="T31" s="42">
        <f t="shared" si="4"/>
        <v>-0.17692307692307693</v>
      </c>
      <c r="U31" s="42">
        <v>-0.10508474576271186</v>
      </c>
      <c r="V31" s="42">
        <v>-0.20202020202020202</v>
      </c>
      <c r="W31" s="42">
        <v>-2.0253164556962026E-2</v>
      </c>
      <c r="X31" s="42">
        <v>0.17445482866043613</v>
      </c>
      <c r="Y31" s="42">
        <v>0.29166666666666669</v>
      </c>
      <c r="Z31" s="42">
        <v>6.9620253164556958E-2</v>
      </c>
      <c r="AA31" s="42">
        <f t="shared" si="5"/>
        <v>5.9225512528473807E-2</v>
      </c>
      <c r="AB31" s="42">
        <f t="shared" si="5"/>
        <v>3.3469387755102042</v>
      </c>
      <c r="AC31" s="42">
        <f t="shared" si="5"/>
        <v>-0.44905008635578586</v>
      </c>
      <c r="AD31" s="42">
        <f t="shared" si="6"/>
        <v>-0.47135842880523732</v>
      </c>
    </row>
    <row r="32" spans="2:43" ht="17.100000000000001" customHeight="1" thickBot="1" x14ac:dyDescent="0.25">
      <c r="B32" s="66" t="s">
        <v>8</v>
      </c>
      <c r="C32" s="42">
        <f t="shared" si="3"/>
        <v>1.8484848484848484</v>
      </c>
      <c r="D32" s="42">
        <f t="shared" si="3"/>
        <v>-4.4334975369458129E-2</v>
      </c>
      <c r="E32" s="42">
        <f t="shared" si="3"/>
        <v>-0.26035502958579881</v>
      </c>
      <c r="F32" s="42">
        <f t="shared" si="3"/>
        <v>-1.2500000000000001E-2</v>
      </c>
      <c r="G32" s="42">
        <f t="shared" si="3"/>
        <v>7.4468085106382975E-2</v>
      </c>
      <c r="H32" s="42">
        <f t="shared" si="3"/>
        <v>-0.10824742268041238</v>
      </c>
      <c r="I32" s="42">
        <f t="shared" si="3"/>
        <v>0.224</v>
      </c>
      <c r="J32" s="42">
        <f t="shared" si="3"/>
        <v>-7.5949367088607597E-2</v>
      </c>
      <c r="K32" s="42">
        <f t="shared" si="3"/>
        <v>0.35643564356435642</v>
      </c>
      <c r="L32" s="42">
        <f t="shared" si="3"/>
        <v>0.79190751445086704</v>
      </c>
      <c r="M32" s="42">
        <f t="shared" si="3"/>
        <v>0.23529411764705882</v>
      </c>
      <c r="N32" s="42">
        <f t="shared" si="3"/>
        <v>0.29452054794520549</v>
      </c>
      <c r="O32" s="42">
        <f t="shared" si="3"/>
        <v>-6.2043795620437957E-2</v>
      </c>
      <c r="P32" s="42">
        <f t="shared" si="3"/>
        <v>-2.903225806451613E-2</v>
      </c>
      <c r="Q32" s="42">
        <f t="shared" si="3"/>
        <v>-0.3439153439153439</v>
      </c>
      <c r="R32" s="42">
        <f t="shared" si="3"/>
        <v>0.44973544973544971</v>
      </c>
      <c r="S32" s="42">
        <f t="shared" si="4"/>
        <v>-0.31906614785992216</v>
      </c>
      <c r="T32" s="42">
        <f t="shared" si="4"/>
        <v>-0.41196013289036543</v>
      </c>
      <c r="U32" s="42">
        <v>-0.18548387096774194</v>
      </c>
      <c r="V32" s="42">
        <v>-0.4051094890510949</v>
      </c>
      <c r="W32" s="42">
        <v>-0.14857142857142858</v>
      </c>
      <c r="X32" s="42">
        <v>-4.519774011299435E-2</v>
      </c>
      <c r="Y32" s="42">
        <v>0.51485148514851486</v>
      </c>
      <c r="Z32" s="42">
        <v>0.25766871165644173</v>
      </c>
      <c r="AA32" s="42">
        <f t="shared" si="5"/>
        <v>0.37209302325581395</v>
      </c>
      <c r="AB32" s="42">
        <f t="shared" si="5"/>
        <v>23.142857142857142</v>
      </c>
      <c r="AC32" s="42">
        <f t="shared" si="5"/>
        <v>-0.18243243243243243</v>
      </c>
      <c r="AD32" s="42">
        <f t="shared" si="6"/>
        <v>-0.26486486486486488</v>
      </c>
    </row>
    <row r="33" spans="2:30" ht="17.100000000000001" customHeight="1" thickBot="1" x14ac:dyDescent="0.25">
      <c r="B33" s="66" t="s">
        <v>9</v>
      </c>
      <c r="C33" s="42">
        <f t="shared" si="3"/>
        <v>0.68571428571428572</v>
      </c>
      <c r="D33" s="42">
        <f t="shared" si="3"/>
        <v>0.79545454545454541</v>
      </c>
      <c r="E33" s="42">
        <f t="shared" si="3"/>
        <v>0.30232558139534882</v>
      </c>
      <c r="F33" s="42">
        <f t="shared" si="3"/>
        <v>0.14814814814814814</v>
      </c>
      <c r="G33" s="42">
        <f t="shared" si="3"/>
        <v>0.15254237288135594</v>
      </c>
      <c r="H33" s="42">
        <f t="shared" si="3"/>
        <v>0.35443037974683544</v>
      </c>
      <c r="I33" s="42">
        <f t="shared" si="3"/>
        <v>-3.5714285714285712E-2</v>
      </c>
      <c r="J33" s="42">
        <f t="shared" si="3"/>
        <v>0.33870967741935482</v>
      </c>
      <c r="K33" s="42">
        <f t="shared" si="3"/>
        <v>0.39705882352941174</v>
      </c>
      <c r="L33" s="42">
        <f t="shared" si="3"/>
        <v>-5.6074766355140186E-2</v>
      </c>
      <c r="M33" s="42">
        <f t="shared" si="3"/>
        <v>0.20370370370370369</v>
      </c>
      <c r="N33" s="42">
        <f t="shared" si="3"/>
        <v>3.614457831325301E-2</v>
      </c>
      <c r="O33" s="42">
        <f t="shared" si="3"/>
        <v>0.15789473684210525</v>
      </c>
      <c r="P33" s="42">
        <f t="shared" si="3"/>
        <v>-1.9801980198019802E-2</v>
      </c>
      <c r="Q33" s="42">
        <f t="shared" si="3"/>
        <v>-0.15384615384615385</v>
      </c>
      <c r="R33" s="42">
        <f t="shared" si="3"/>
        <v>-0.1744186046511628</v>
      </c>
      <c r="S33" s="42">
        <f t="shared" si="4"/>
        <v>-0.22727272727272727</v>
      </c>
      <c r="T33" s="42">
        <f t="shared" si="4"/>
        <v>-0.20202020202020202</v>
      </c>
      <c r="U33" s="42">
        <v>-0.12727272727272726</v>
      </c>
      <c r="V33" s="42">
        <v>4.2253521126760563E-2</v>
      </c>
      <c r="W33" s="42">
        <v>0</v>
      </c>
      <c r="X33" s="42">
        <v>-6.3291139240506333E-2</v>
      </c>
      <c r="Y33" s="42">
        <v>0.27083333333333331</v>
      </c>
      <c r="Z33" s="42">
        <v>-1.3513513513513514E-2</v>
      </c>
      <c r="AA33" s="42">
        <f t="shared" si="5"/>
        <v>0.95454545454545459</v>
      </c>
      <c r="AB33" s="42">
        <f t="shared" si="5"/>
        <v>14</v>
      </c>
      <c r="AC33" s="42">
        <f t="shared" si="5"/>
        <v>1.7857142857142858</v>
      </c>
      <c r="AD33" s="42">
        <f t="shared" si="6"/>
        <v>-7.2727272727272724E-2</v>
      </c>
    </row>
    <row r="34" spans="2:30" ht="17.100000000000001" customHeight="1" thickBot="1" x14ac:dyDescent="0.25">
      <c r="B34" s="66" t="s">
        <v>54</v>
      </c>
      <c r="C34" s="42">
        <f t="shared" si="3"/>
        <v>1.96</v>
      </c>
      <c r="D34" s="42">
        <f t="shared" si="3"/>
        <v>0.29608938547486036</v>
      </c>
      <c r="E34" s="42">
        <f>+(I12-E12)/E12</f>
        <v>-0.1297071129707113</v>
      </c>
      <c r="F34" s="42">
        <f t="shared" si="3"/>
        <v>-8.0882352941176475E-2</v>
      </c>
      <c r="G34" s="42">
        <f t="shared" si="3"/>
        <v>-0.33783783783783783</v>
      </c>
      <c r="H34" s="42">
        <f t="shared" si="3"/>
        <v>1.0172413793103448</v>
      </c>
      <c r="I34" s="42">
        <f t="shared" si="3"/>
        <v>0.66826923076923073</v>
      </c>
      <c r="J34" s="42">
        <f t="shared" si="3"/>
        <v>0.72399999999999998</v>
      </c>
      <c r="K34" s="42">
        <f t="shared" si="3"/>
        <v>0.97959183673469385</v>
      </c>
      <c r="L34" s="42">
        <f t="shared" si="3"/>
        <v>0.23931623931623933</v>
      </c>
      <c r="M34" s="42">
        <f t="shared" si="3"/>
        <v>0.16138328530259366</v>
      </c>
      <c r="N34" s="42">
        <f t="shared" si="3"/>
        <v>0.10672853828306264</v>
      </c>
      <c r="O34" s="42">
        <f t="shared" si="3"/>
        <v>0.25</v>
      </c>
      <c r="P34" s="42">
        <f t="shared" si="3"/>
        <v>4.8275862068965517E-2</v>
      </c>
      <c r="Q34" s="42">
        <f t="shared" si="3"/>
        <v>0.12903225806451613</v>
      </c>
      <c r="R34" s="42">
        <f t="shared" si="3"/>
        <v>-6.2893081761006293E-3</v>
      </c>
      <c r="S34" s="42">
        <f t="shared" si="4"/>
        <v>4.7422680412371132E-2</v>
      </c>
      <c r="T34" s="42">
        <f t="shared" si="4"/>
        <v>-0.32894736842105265</v>
      </c>
      <c r="U34" s="42">
        <v>-0.3934065934065934</v>
      </c>
      <c r="V34" s="42">
        <v>-0.19620253164556961</v>
      </c>
      <c r="W34" s="42">
        <v>-4.9212598425196853E-2</v>
      </c>
      <c r="X34" s="42">
        <v>-0.12009803921568628</v>
      </c>
      <c r="Y34" s="42">
        <v>3.6231884057971015E-3</v>
      </c>
      <c r="Z34" s="42">
        <v>0.37270341207349084</v>
      </c>
      <c r="AA34" s="42">
        <f t="shared" si="5"/>
        <v>0.26857142857142857</v>
      </c>
      <c r="AB34" s="42">
        <f t="shared" si="5"/>
        <v>7.127272727272727</v>
      </c>
      <c r="AC34" s="42">
        <f t="shared" si="5"/>
        <v>-0.42562929061784899</v>
      </c>
      <c r="AD34" s="42">
        <f t="shared" si="6"/>
        <v>-0.28934010152284262</v>
      </c>
    </row>
    <row r="35" spans="2:30" ht="17.100000000000001" customHeight="1" thickBot="1" x14ac:dyDescent="0.25">
      <c r="B35" s="66" t="s">
        <v>49</v>
      </c>
      <c r="C35" s="42">
        <f t="shared" si="3"/>
        <v>2.2068965517241379</v>
      </c>
      <c r="D35" s="42">
        <f t="shared" si="3"/>
        <v>0.8125</v>
      </c>
      <c r="E35" s="42">
        <f t="shared" si="3"/>
        <v>-0.12380952380952381</v>
      </c>
      <c r="F35" s="42">
        <f t="shared" si="3"/>
        <v>-0.14705882352941177</v>
      </c>
      <c r="G35" s="42">
        <f t="shared" si="3"/>
        <v>0.32258064516129031</v>
      </c>
      <c r="H35" s="42">
        <f t="shared" si="3"/>
        <v>0.12931034482758622</v>
      </c>
      <c r="I35" s="42">
        <f t="shared" si="3"/>
        <v>0.36956521739130432</v>
      </c>
      <c r="J35" s="42">
        <f t="shared" si="3"/>
        <v>1.0229885057471264</v>
      </c>
      <c r="K35" s="42">
        <f t="shared" si="3"/>
        <v>0.90243902439024393</v>
      </c>
      <c r="L35" s="42">
        <f t="shared" si="3"/>
        <v>0.71755725190839692</v>
      </c>
      <c r="M35" s="42">
        <f t="shared" si="3"/>
        <v>0.24603174603174602</v>
      </c>
      <c r="N35" s="42">
        <f t="shared" si="3"/>
        <v>0.10227272727272728</v>
      </c>
      <c r="O35" s="42">
        <f t="shared" si="3"/>
        <v>2.564102564102564E-2</v>
      </c>
      <c r="P35" s="42">
        <f t="shared" si="3"/>
        <v>4.8888888888888891E-2</v>
      </c>
      <c r="Q35" s="42">
        <f t="shared" si="3"/>
        <v>-0.15923566878980891</v>
      </c>
      <c r="R35" s="42">
        <f t="shared" si="3"/>
        <v>-0.10824742268041238</v>
      </c>
      <c r="S35" s="42">
        <f t="shared" si="4"/>
        <v>-0.37916666666666665</v>
      </c>
      <c r="T35" s="42">
        <f t="shared" si="4"/>
        <v>-0.3771186440677966</v>
      </c>
      <c r="U35" s="42">
        <v>-0.25757575757575757</v>
      </c>
      <c r="V35" s="42">
        <v>-0.25433526011560692</v>
      </c>
      <c r="W35" s="42">
        <v>0.14093959731543623</v>
      </c>
      <c r="X35" s="42">
        <v>0.27210884353741499</v>
      </c>
      <c r="Y35" s="42">
        <v>0.16326530612244897</v>
      </c>
      <c r="Z35" s="42">
        <v>0.10852713178294573</v>
      </c>
      <c r="AA35" s="42">
        <f t="shared" si="5"/>
        <v>0.59638554216867468</v>
      </c>
      <c r="AB35" s="42">
        <f t="shared" si="5"/>
        <v>14.611111111111111</v>
      </c>
      <c r="AC35" s="42">
        <f t="shared" si="5"/>
        <v>0.85470085470085466</v>
      </c>
      <c r="AD35" s="42">
        <f t="shared" si="6"/>
        <v>-6.8592057761732855E-2</v>
      </c>
    </row>
    <row r="36" spans="2:30" ht="17.100000000000001" customHeight="1" thickBot="1" x14ac:dyDescent="0.25">
      <c r="B36" s="66" t="s">
        <v>26</v>
      </c>
      <c r="C36" s="42">
        <f t="shared" si="3"/>
        <v>-1.555023923444976E-2</v>
      </c>
      <c r="D36" s="42">
        <f t="shared" si="3"/>
        <v>0.30571761960326721</v>
      </c>
      <c r="E36" s="42">
        <f t="shared" si="3"/>
        <v>0.9463276836158192</v>
      </c>
      <c r="F36" s="42">
        <f t="shared" si="3"/>
        <v>0.15041128084606345</v>
      </c>
      <c r="G36" s="42">
        <f t="shared" si="3"/>
        <v>0.41433778857837184</v>
      </c>
      <c r="H36" s="42">
        <f t="shared" si="3"/>
        <v>0.23771224307417338</v>
      </c>
      <c r="I36" s="42">
        <f t="shared" si="3"/>
        <v>0.204644412191582</v>
      </c>
      <c r="J36" s="42">
        <f t="shared" si="3"/>
        <v>-1.7364657814096015E-2</v>
      </c>
      <c r="K36" s="42">
        <f t="shared" si="3"/>
        <v>1.2886597938144329E-2</v>
      </c>
      <c r="L36" s="42">
        <f t="shared" si="3"/>
        <v>2.4548736462093861E-2</v>
      </c>
      <c r="M36" s="42">
        <f t="shared" si="3"/>
        <v>-5.6626506024096385E-2</v>
      </c>
      <c r="N36" s="42">
        <f t="shared" si="3"/>
        <v>0.11226611226611227</v>
      </c>
      <c r="O36" s="42">
        <f t="shared" si="3"/>
        <v>9.4995759117896525E-2</v>
      </c>
      <c r="P36" s="42">
        <f t="shared" si="3"/>
        <v>-6.4129668780831567E-2</v>
      </c>
      <c r="Q36" s="42">
        <f t="shared" si="3"/>
        <v>-0.1111111111111111</v>
      </c>
      <c r="R36" s="42">
        <f t="shared" si="3"/>
        <v>-0.21308411214953271</v>
      </c>
      <c r="S36" s="42">
        <f t="shared" si="4"/>
        <v>-0.28505034856700234</v>
      </c>
      <c r="T36" s="42">
        <f t="shared" si="4"/>
        <v>-0.11671686746987951</v>
      </c>
      <c r="U36" s="105">
        <v>-0.21264367816091953</v>
      </c>
      <c r="V36" s="105">
        <v>0.14845605700712589</v>
      </c>
      <c r="W36" s="105">
        <v>0.30552546045503792</v>
      </c>
      <c r="X36" s="105">
        <v>5.9676044330775786E-3</v>
      </c>
      <c r="Y36" s="105">
        <v>0.24087591240875914</v>
      </c>
      <c r="Z36" s="105">
        <v>0.22543950361944157</v>
      </c>
      <c r="AA36" s="42">
        <f t="shared" si="5"/>
        <v>0.22037735849056603</v>
      </c>
      <c r="AB36" s="42">
        <f t="shared" si="5"/>
        <v>6.668181818181818</v>
      </c>
      <c r="AC36" s="42">
        <f t="shared" si="5"/>
        <v>0.37482319660537483</v>
      </c>
      <c r="AD36" s="42">
        <f t="shared" si="6"/>
        <v>0</v>
      </c>
    </row>
    <row r="37" spans="2:30" ht="17.100000000000001" customHeight="1" thickBot="1" x14ac:dyDescent="0.25">
      <c r="B37" s="66" t="s">
        <v>48</v>
      </c>
      <c r="C37" s="42">
        <f t="shared" si="3"/>
        <v>0.64225690276110448</v>
      </c>
      <c r="D37" s="42">
        <f t="shared" si="3"/>
        <v>0.14985014985014986</v>
      </c>
      <c r="E37" s="42">
        <f t="shared" si="3"/>
        <v>0.39586919104991392</v>
      </c>
      <c r="F37" s="42">
        <f t="shared" si="3"/>
        <v>0.18367346938775511</v>
      </c>
      <c r="G37" s="42">
        <f t="shared" si="3"/>
        <v>0.10818713450292397</v>
      </c>
      <c r="H37" s="42">
        <f t="shared" si="3"/>
        <v>0.8105994787141616</v>
      </c>
      <c r="I37" s="42">
        <f t="shared" si="3"/>
        <v>0.68434032059186189</v>
      </c>
      <c r="J37" s="42">
        <f t="shared" si="3"/>
        <v>0.59827586206896555</v>
      </c>
      <c r="K37" s="42">
        <f t="shared" si="3"/>
        <v>0.4920844327176781</v>
      </c>
      <c r="L37" s="42">
        <f t="shared" si="3"/>
        <v>0.33781190019193857</v>
      </c>
      <c r="M37" s="42">
        <f t="shared" si="3"/>
        <v>0.51537335285505126</v>
      </c>
      <c r="N37" s="42">
        <f t="shared" si="3"/>
        <v>0.46116504854368934</v>
      </c>
      <c r="O37" s="42">
        <f t="shared" si="3"/>
        <v>0.5839964633068081</v>
      </c>
      <c r="P37" s="42">
        <f t="shared" si="3"/>
        <v>0.31097560975609756</v>
      </c>
      <c r="Q37" s="42">
        <f t="shared" si="3"/>
        <v>0.12753623188405797</v>
      </c>
      <c r="R37" s="42">
        <f t="shared" si="3"/>
        <v>-7.7519379844961239E-3</v>
      </c>
      <c r="S37" s="42">
        <f t="shared" si="4"/>
        <v>-0.23527770025118616</v>
      </c>
      <c r="T37" s="42">
        <f t="shared" si="4"/>
        <v>-0.26703146374829001</v>
      </c>
      <c r="U37" s="42">
        <v>-0.33718937446443875</v>
      </c>
      <c r="V37" s="42">
        <v>-2.6785714285714284E-2</v>
      </c>
      <c r="W37" s="42">
        <v>-9.8540145985401464E-2</v>
      </c>
      <c r="X37" s="42">
        <v>1.5677491601343786E-2</v>
      </c>
      <c r="Y37" s="42">
        <v>0.36393018745959921</v>
      </c>
      <c r="Z37" s="42">
        <v>-0.10359327217125382</v>
      </c>
      <c r="AA37" s="42">
        <f t="shared" si="5"/>
        <v>0.26327116212338592</v>
      </c>
      <c r="AB37" s="42">
        <f t="shared" si="5"/>
        <v>17.457446808510639</v>
      </c>
      <c r="AC37" s="42">
        <f t="shared" si="5"/>
        <v>-0.15485362095531588</v>
      </c>
      <c r="AD37" s="42">
        <f t="shared" si="6"/>
        <v>-0.1391484942886812</v>
      </c>
    </row>
    <row r="38" spans="2:30" ht="17.100000000000001" customHeight="1" thickBot="1" x14ac:dyDescent="0.25">
      <c r="B38" s="66" t="s">
        <v>21</v>
      </c>
      <c r="C38" s="42">
        <f t="shared" si="3"/>
        <v>0.85</v>
      </c>
      <c r="D38" s="42">
        <f t="shared" si="3"/>
        <v>0.94736842105263153</v>
      </c>
      <c r="E38" s="42">
        <f t="shared" si="3"/>
        <v>0.53333333333333333</v>
      </c>
      <c r="F38" s="42">
        <f t="shared" si="3"/>
        <v>0.21428571428571427</v>
      </c>
      <c r="G38" s="42">
        <f t="shared" si="3"/>
        <v>0.51351351351351349</v>
      </c>
      <c r="H38" s="42">
        <f t="shared" si="3"/>
        <v>0.35135135135135137</v>
      </c>
      <c r="I38" s="42">
        <f t="shared" si="3"/>
        <v>1</v>
      </c>
      <c r="J38" s="42">
        <f t="shared" si="3"/>
        <v>1.1470588235294117</v>
      </c>
      <c r="K38" s="42">
        <f t="shared" si="3"/>
        <v>0.48214285714285715</v>
      </c>
      <c r="L38" s="42">
        <f t="shared" si="3"/>
        <v>0.54</v>
      </c>
      <c r="M38" s="42">
        <f t="shared" si="3"/>
        <v>0.39130434782608697</v>
      </c>
      <c r="N38" s="42">
        <f t="shared" si="3"/>
        <v>0.64383561643835618</v>
      </c>
      <c r="O38" s="42">
        <f t="shared" si="3"/>
        <v>8.4337349397590355E-2</v>
      </c>
      <c r="P38" s="42">
        <f t="shared" si="3"/>
        <v>0.37662337662337664</v>
      </c>
      <c r="Q38" s="42">
        <f t="shared" si="3"/>
        <v>0.140625</v>
      </c>
      <c r="R38" s="42">
        <f t="shared" si="3"/>
        <v>-0.15</v>
      </c>
      <c r="S38" s="42">
        <f t="shared" si="4"/>
        <v>0.18888888888888888</v>
      </c>
      <c r="T38" s="42">
        <f t="shared" si="4"/>
        <v>-0.34905660377358488</v>
      </c>
      <c r="U38" s="42">
        <v>-0.21917808219178081</v>
      </c>
      <c r="V38" s="42">
        <v>-0.13725490196078433</v>
      </c>
      <c r="W38" s="42">
        <v>-0.18691588785046728</v>
      </c>
      <c r="X38" s="42">
        <v>0.30434782608695654</v>
      </c>
      <c r="Y38" s="42">
        <v>0.59649122807017541</v>
      </c>
      <c r="Z38" s="42">
        <v>0.20454545454545456</v>
      </c>
      <c r="AA38" s="42">
        <f t="shared" si="5"/>
        <v>-0.2247191011235955</v>
      </c>
      <c r="AB38" s="42">
        <f t="shared" si="5"/>
        <v>1.4782608695652173</v>
      </c>
      <c r="AC38" s="42">
        <f t="shared" si="5"/>
        <v>0.36842105263157893</v>
      </c>
      <c r="AD38" s="42">
        <f t="shared" si="6"/>
        <v>-0.30927835051546393</v>
      </c>
    </row>
    <row r="39" spans="2:30" ht="17.100000000000001" customHeight="1" thickBot="1" x14ac:dyDescent="0.25">
      <c r="B39" s="66" t="s">
        <v>10</v>
      </c>
      <c r="C39" s="42">
        <f t="shared" si="3"/>
        <v>0.37264150943396224</v>
      </c>
      <c r="D39" s="42">
        <f t="shared" si="3"/>
        <v>0.2153846153846154</v>
      </c>
      <c r="E39" s="42">
        <f t="shared" si="3"/>
        <v>0.48026315789473684</v>
      </c>
      <c r="F39" s="42">
        <f t="shared" si="3"/>
        <v>0.14432989690721648</v>
      </c>
      <c r="G39" s="42">
        <f t="shared" si="3"/>
        <v>0.28865979381443296</v>
      </c>
      <c r="H39" s="42">
        <f t="shared" si="3"/>
        <v>0.59177215189873422</v>
      </c>
      <c r="I39" s="42">
        <f t="shared" si="3"/>
        <v>0.45777777777777778</v>
      </c>
      <c r="J39" s="42">
        <f t="shared" si="3"/>
        <v>0.60360360360360366</v>
      </c>
      <c r="K39" s="42">
        <f t="shared" si="3"/>
        <v>0.27733333333333332</v>
      </c>
      <c r="L39" s="42">
        <f t="shared" si="3"/>
        <v>-2.584493041749503E-2</v>
      </c>
      <c r="M39" s="42">
        <f t="shared" si="3"/>
        <v>-0.10365853658536585</v>
      </c>
      <c r="N39" s="42">
        <f t="shared" si="3"/>
        <v>-8.7078651685393263E-2</v>
      </c>
      <c r="O39" s="42">
        <f t="shared" si="3"/>
        <v>-0.1524008350730689</v>
      </c>
      <c r="P39" s="42">
        <f t="shared" si="3"/>
        <v>-0.1306122448979592</v>
      </c>
      <c r="Q39" s="42">
        <f t="shared" si="3"/>
        <v>-7.4829931972789115E-2</v>
      </c>
      <c r="R39" s="42">
        <f t="shared" si="3"/>
        <v>9.8461538461538461E-2</v>
      </c>
      <c r="S39" s="42">
        <f t="shared" si="4"/>
        <v>-0.12315270935960591</v>
      </c>
      <c r="T39" s="42">
        <f t="shared" si="4"/>
        <v>-0.20892018779342722</v>
      </c>
      <c r="U39" s="42">
        <v>-0.15441176470588236</v>
      </c>
      <c r="V39" s="42">
        <v>-0.1092436974789916</v>
      </c>
      <c r="W39" s="42">
        <v>-1.9662921348314606E-2</v>
      </c>
      <c r="X39" s="42">
        <v>0.11572700296735905</v>
      </c>
      <c r="Y39" s="42">
        <v>8.2608695652173908E-2</v>
      </c>
      <c r="Z39" s="42">
        <v>0.1540880503144654</v>
      </c>
      <c r="AA39" s="42">
        <f t="shared" si="5"/>
        <v>0.2</v>
      </c>
      <c r="AB39" s="42">
        <f t="shared" si="5"/>
        <v>4.096774193548387</v>
      </c>
      <c r="AC39" s="42">
        <f t="shared" si="5"/>
        <v>0.14814814814814814</v>
      </c>
      <c r="AD39" s="42">
        <f t="shared" si="6"/>
        <v>-0.24671916010498687</v>
      </c>
    </row>
    <row r="40" spans="2:30" ht="17.100000000000001" customHeight="1" thickBot="1" x14ac:dyDescent="0.25">
      <c r="B40" s="66" t="s">
        <v>167</v>
      </c>
      <c r="C40" s="42">
        <f t="shared" si="3"/>
        <v>7.9056865464632461E-2</v>
      </c>
      <c r="D40" s="42">
        <f t="shared" si="3"/>
        <v>0.25348542458808621</v>
      </c>
      <c r="E40" s="42">
        <f t="shared" si="3"/>
        <v>0.35483870967741937</v>
      </c>
      <c r="F40" s="42">
        <f t="shared" si="3"/>
        <v>0.36063569682151592</v>
      </c>
      <c r="G40" s="42">
        <f t="shared" si="3"/>
        <v>0.59383033419023135</v>
      </c>
      <c r="H40" s="42">
        <f t="shared" si="3"/>
        <v>0.60768452982810917</v>
      </c>
      <c r="I40" s="42">
        <f t="shared" si="3"/>
        <v>0.39974937343358397</v>
      </c>
      <c r="J40" s="42">
        <f t="shared" si="3"/>
        <v>1.2497753818508535</v>
      </c>
      <c r="K40" s="42">
        <f t="shared" si="3"/>
        <v>0.7661290322580645</v>
      </c>
      <c r="L40" s="42">
        <f t="shared" si="3"/>
        <v>0.42830188679245285</v>
      </c>
      <c r="M40" s="42">
        <f t="shared" si="3"/>
        <v>1.611459265890779E-2</v>
      </c>
      <c r="N40" s="42">
        <f t="shared" si="3"/>
        <v>-0.15894568690095848</v>
      </c>
      <c r="O40" s="42">
        <f t="shared" si="3"/>
        <v>0.33196347031963469</v>
      </c>
      <c r="P40" s="42">
        <f t="shared" si="3"/>
        <v>0.18009687362395421</v>
      </c>
      <c r="Q40" s="42">
        <f t="shared" si="3"/>
        <v>0.1198237885462555</v>
      </c>
      <c r="R40" s="42">
        <f t="shared" si="3"/>
        <v>9.2592592592592587E-2</v>
      </c>
      <c r="S40" s="42">
        <f t="shared" si="4"/>
        <v>-0.38429893726431263</v>
      </c>
      <c r="T40" s="42">
        <f t="shared" si="4"/>
        <v>-6.5298507462686561E-2</v>
      </c>
      <c r="U40" s="42">
        <v>-0.14398111723052714</v>
      </c>
      <c r="V40" s="42">
        <v>-0.22990004345936549</v>
      </c>
      <c r="W40" s="42">
        <v>0.25334075723830735</v>
      </c>
      <c r="X40" s="42">
        <v>-0.12255489021956088</v>
      </c>
      <c r="Y40" s="42">
        <v>-2.5735294117647058E-2</v>
      </c>
      <c r="Z40" s="42">
        <v>2.7088036117381489E-2</v>
      </c>
      <c r="AA40" s="42">
        <f t="shared" si="5"/>
        <v>-0.19640062597809077</v>
      </c>
      <c r="AB40" s="42">
        <f t="shared" si="5"/>
        <v>19.90909090909091</v>
      </c>
      <c r="AC40" s="42">
        <f t="shared" si="5"/>
        <v>0.14503816793893129</v>
      </c>
      <c r="AD40" s="42">
        <f t="shared" si="6"/>
        <v>-0.39803921568627448</v>
      </c>
    </row>
    <row r="41" spans="2:30" ht="17.100000000000001" customHeight="1" thickBot="1" x14ac:dyDescent="0.25">
      <c r="B41" s="66" t="s">
        <v>168</v>
      </c>
      <c r="C41" s="42">
        <f t="shared" si="3"/>
        <v>-0.38461538461538464</v>
      </c>
      <c r="D41" s="42">
        <f t="shared" si="3"/>
        <v>-0.1</v>
      </c>
      <c r="E41" s="42">
        <f t="shared" si="3"/>
        <v>1.2</v>
      </c>
      <c r="F41" s="42">
        <f t="shared" si="3"/>
        <v>0.73333333333333328</v>
      </c>
      <c r="G41" s="42">
        <f t="shared" si="3"/>
        <v>0.6875</v>
      </c>
      <c r="H41" s="42">
        <f t="shared" si="3"/>
        <v>0.61111111111111116</v>
      </c>
      <c r="I41" s="42">
        <f t="shared" si="3"/>
        <v>-0.13636363636363635</v>
      </c>
      <c r="J41" s="42">
        <f t="shared" si="3"/>
        <v>1.1923076923076923</v>
      </c>
      <c r="K41" s="42">
        <f t="shared" si="3"/>
        <v>3.9629629629629628</v>
      </c>
      <c r="L41" s="42">
        <f t="shared" si="3"/>
        <v>7</v>
      </c>
      <c r="M41" s="42">
        <f t="shared" si="3"/>
        <v>5.6842105263157894</v>
      </c>
      <c r="N41" s="42">
        <f t="shared" si="3"/>
        <v>1.8771929824561404</v>
      </c>
      <c r="O41" s="42">
        <f t="shared" si="3"/>
        <v>-7.462686567164179E-3</v>
      </c>
      <c r="P41" s="42">
        <f t="shared" si="3"/>
        <v>0.29741379310344829</v>
      </c>
      <c r="Q41" s="42">
        <f t="shared" si="3"/>
        <v>-0.20472440944881889</v>
      </c>
      <c r="R41" s="42">
        <f t="shared" si="3"/>
        <v>0.4451219512195122</v>
      </c>
      <c r="S41" s="42">
        <f t="shared" si="4"/>
        <v>0.19548872180451127</v>
      </c>
      <c r="T41" s="42">
        <f t="shared" si="4"/>
        <v>-0.57807308970099669</v>
      </c>
      <c r="U41" s="42">
        <v>-5.9405940594059403E-2</v>
      </c>
      <c r="V41" s="42">
        <v>-0.70464135021097052</v>
      </c>
      <c r="W41" s="42">
        <v>0.84905660377358494</v>
      </c>
      <c r="X41" s="42">
        <v>0.73228346456692917</v>
      </c>
      <c r="Y41" s="42">
        <v>1.1368421052631579</v>
      </c>
      <c r="Z41" s="42">
        <v>2.657142857142857</v>
      </c>
      <c r="AA41" s="42">
        <f t="shared" si="5"/>
        <v>0.18072289156626506</v>
      </c>
      <c r="AB41" s="42">
        <f t="shared" si="5"/>
        <v>43.2</v>
      </c>
      <c r="AC41" s="42">
        <f t="shared" si="5"/>
        <v>0.828125</v>
      </c>
      <c r="AD41" s="42">
        <f t="shared" si="6"/>
        <v>-0.2265625</v>
      </c>
    </row>
    <row r="42" spans="2:30" ht="17.100000000000001" customHeight="1" thickBot="1" x14ac:dyDescent="0.25">
      <c r="B42" s="66" t="s">
        <v>169</v>
      </c>
      <c r="C42" s="42">
        <f t="shared" si="3"/>
        <v>-0.31428571428571428</v>
      </c>
      <c r="D42" s="42">
        <f t="shared" si="3"/>
        <v>0.74285714285714288</v>
      </c>
      <c r="E42" s="42">
        <f t="shared" si="3"/>
        <v>2.8125</v>
      </c>
      <c r="F42" s="42">
        <f t="shared" si="3"/>
        <v>6</v>
      </c>
      <c r="G42" s="42">
        <f t="shared" si="3"/>
        <v>3.5833333333333335</v>
      </c>
      <c r="H42" s="42">
        <f t="shared" si="3"/>
        <v>0.32786885245901637</v>
      </c>
      <c r="I42" s="42">
        <f t="shared" si="3"/>
        <v>1.6393442622950821E-2</v>
      </c>
      <c r="J42" s="42">
        <f t="shared" si="3"/>
        <v>-0.11428571428571428</v>
      </c>
      <c r="K42" s="42">
        <f t="shared" si="3"/>
        <v>0.11818181818181818</v>
      </c>
      <c r="L42" s="42">
        <f t="shared" si="3"/>
        <v>6.1728395061728392E-2</v>
      </c>
      <c r="M42" s="42">
        <f t="shared" si="3"/>
        <v>8.0645161290322578E-2</v>
      </c>
      <c r="N42" s="42">
        <f t="shared" si="3"/>
        <v>-0.10752688172043011</v>
      </c>
      <c r="O42" s="42">
        <f t="shared" si="3"/>
        <v>-0.25203252032520324</v>
      </c>
      <c r="P42" s="42">
        <f t="shared" si="3"/>
        <v>0.15116279069767441</v>
      </c>
      <c r="Q42" s="42">
        <f t="shared" si="3"/>
        <v>-0.14925373134328357</v>
      </c>
      <c r="R42" s="42">
        <f t="shared" si="3"/>
        <v>-0.15662650602409639</v>
      </c>
      <c r="S42" s="42">
        <f t="shared" si="4"/>
        <v>-0.20652173913043478</v>
      </c>
      <c r="T42" s="42">
        <f t="shared" si="4"/>
        <v>-0.10101010101010101</v>
      </c>
      <c r="U42" s="42">
        <v>-7.0175438596491224E-2</v>
      </c>
      <c r="V42" s="42">
        <v>0</v>
      </c>
      <c r="W42" s="42">
        <v>-0.54794520547945202</v>
      </c>
      <c r="X42" s="42">
        <v>-7.8651685393258425E-2</v>
      </c>
      <c r="Y42" s="42">
        <v>7.5471698113207544E-2</v>
      </c>
      <c r="Z42" s="42">
        <v>1.4285714285714285E-2</v>
      </c>
      <c r="AA42" s="42">
        <f t="shared" si="5"/>
        <v>-0.14925373134328357</v>
      </c>
      <c r="AB42" s="42">
        <f t="shared" si="5"/>
        <v>10.833333333333334</v>
      </c>
      <c r="AC42" s="42">
        <f t="shared" si="5"/>
        <v>-0.56321839080459768</v>
      </c>
      <c r="AD42" s="42">
        <f t="shared" si="6"/>
        <v>-0.32291666666666669</v>
      </c>
    </row>
    <row r="43" spans="2:30" ht="17.100000000000001" customHeight="1" thickBot="1" x14ac:dyDescent="0.25">
      <c r="B43" s="66" t="s">
        <v>51</v>
      </c>
      <c r="C43" s="42">
        <f t="shared" si="3"/>
        <v>4.6875E-2</v>
      </c>
      <c r="D43" s="42">
        <f t="shared" si="3"/>
        <v>0.13865546218487396</v>
      </c>
      <c r="E43" s="42">
        <f t="shared" si="3"/>
        <v>-2.6178010471204188E-2</v>
      </c>
      <c r="F43" s="42">
        <f t="shared" si="3"/>
        <v>0.21491228070175439</v>
      </c>
      <c r="G43" s="42">
        <f t="shared" si="3"/>
        <v>0.22388059701492538</v>
      </c>
      <c r="H43" s="42">
        <f t="shared" si="3"/>
        <v>0.56457564575645758</v>
      </c>
      <c r="I43" s="42">
        <f t="shared" si="3"/>
        <v>0.532258064516129</v>
      </c>
      <c r="J43" s="42">
        <f t="shared" si="3"/>
        <v>0.33574007220216606</v>
      </c>
      <c r="K43" s="42">
        <f t="shared" si="3"/>
        <v>0.2225609756097561</v>
      </c>
      <c r="L43" s="42">
        <f t="shared" si="3"/>
        <v>0.12971698113207547</v>
      </c>
      <c r="M43" s="42">
        <f t="shared" si="3"/>
        <v>0.12631578947368421</v>
      </c>
      <c r="N43" s="42">
        <f t="shared" si="3"/>
        <v>0.35135135135135137</v>
      </c>
      <c r="O43" s="42">
        <f t="shared" si="3"/>
        <v>0.3167082294264339</v>
      </c>
      <c r="P43" s="42">
        <f t="shared" si="3"/>
        <v>8.9770354906054284E-2</v>
      </c>
      <c r="Q43" s="42">
        <f t="shared" si="3"/>
        <v>-3.4267912772585667E-2</v>
      </c>
      <c r="R43" s="42">
        <f t="shared" si="3"/>
        <v>-0.26600000000000001</v>
      </c>
      <c r="S43" s="42">
        <f t="shared" si="4"/>
        <v>-0.32386363636363635</v>
      </c>
      <c r="T43" s="42">
        <f t="shared" si="4"/>
        <v>-0.31609195402298851</v>
      </c>
      <c r="U43" s="42">
        <v>-0.33870967741935482</v>
      </c>
      <c r="V43" s="42">
        <v>2.7247956403269755E-2</v>
      </c>
      <c r="W43" s="42">
        <v>1.680672268907563E-2</v>
      </c>
      <c r="X43" s="42">
        <v>8.1232492997198882E-2</v>
      </c>
      <c r="Y43" s="42">
        <v>0.14146341463414633</v>
      </c>
      <c r="Z43" s="42">
        <v>0.11140583554376658</v>
      </c>
      <c r="AA43" s="42">
        <f t="shared" si="5"/>
        <v>-0.13220338983050847</v>
      </c>
      <c r="AB43" s="42">
        <f t="shared" si="5"/>
        <v>15.894736842105264</v>
      </c>
      <c r="AC43" s="42">
        <f t="shared" si="5"/>
        <v>-6.9868995633187769E-2</v>
      </c>
      <c r="AD43" s="42">
        <f t="shared" si="6"/>
        <v>-6.7375886524822695E-2</v>
      </c>
    </row>
    <row r="44" spans="2:30" ht="17.100000000000001" customHeight="1" thickBot="1" x14ac:dyDescent="0.25">
      <c r="B44" s="66" t="s">
        <v>46</v>
      </c>
      <c r="C44" s="42">
        <f t="shared" ref="C44:R45" si="7">+(G22-C22)/C22</f>
        <v>7.5</v>
      </c>
      <c r="D44" s="42">
        <f t="shared" si="7"/>
        <v>1.8666666666666667</v>
      </c>
      <c r="E44" s="42">
        <f t="shared" si="7"/>
        <v>0.4</v>
      </c>
      <c r="F44" s="42">
        <f t="shared" si="7"/>
        <v>-0.42857142857142855</v>
      </c>
      <c r="G44" s="42">
        <f t="shared" si="7"/>
        <v>-0.25490196078431371</v>
      </c>
      <c r="H44" s="42">
        <f t="shared" si="7"/>
        <v>0.2558139534883721</v>
      </c>
      <c r="I44" s="42">
        <f t="shared" si="7"/>
        <v>2.8571428571428571E-2</v>
      </c>
      <c r="J44" s="42">
        <f t="shared" si="7"/>
        <v>0.79166666666666663</v>
      </c>
      <c r="K44" s="42">
        <f t="shared" si="7"/>
        <v>0.34210526315789475</v>
      </c>
      <c r="L44" s="42">
        <f t="shared" si="7"/>
        <v>-1.8518518518518517E-2</v>
      </c>
      <c r="M44" s="42">
        <f t="shared" si="7"/>
        <v>-5.5555555555555552E-2</v>
      </c>
      <c r="N44" s="42">
        <f t="shared" si="7"/>
        <v>-4.6511627906976744E-2</v>
      </c>
      <c r="O44" s="42">
        <f t="shared" si="7"/>
        <v>-0.23529411764705882</v>
      </c>
      <c r="P44" s="42">
        <f t="shared" si="7"/>
        <v>-0.35849056603773582</v>
      </c>
      <c r="Q44" s="42">
        <f t="shared" si="7"/>
        <v>-0.29411764705882354</v>
      </c>
      <c r="R44" s="42">
        <f t="shared" si="7"/>
        <v>0.48780487804878048</v>
      </c>
      <c r="S44" s="42">
        <f t="shared" si="4"/>
        <v>0.69230769230769229</v>
      </c>
      <c r="T44" s="42">
        <f t="shared" si="4"/>
        <v>0.41176470588235292</v>
      </c>
      <c r="U44" s="42">
        <v>-0.375</v>
      </c>
      <c r="V44" s="42">
        <v>-0.36065573770491804</v>
      </c>
      <c r="W44" s="42">
        <v>-0.39393939393939392</v>
      </c>
      <c r="X44" s="42">
        <v>-2.0833333333333332E-2</v>
      </c>
      <c r="Y44" s="42">
        <v>0.8</v>
      </c>
      <c r="Z44" s="42">
        <v>0.23076923076923078</v>
      </c>
      <c r="AA44" s="42">
        <f t="shared" si="5"/>
        <v>0.64</v>
      </c>
      <c r="AB44" s="42">
        <f t="shared" si="5"/>
        <v>2</v>
      </c>
      <c r="AC44" s="42">
        <f t="shared" si="5"/>
        <v>0.23333333333333334</v>
      </c>
      <c r="AD44" s="42">
        <f t="shared" si="6"/>
        <v>-0.56000000000000005</v>
      </c>
    </row>
    <row r="45" spans="2:30" ht="17.100000000000001" customHeight="1" thickBot="1" x14ac:dyDescent="0.25">
      <c r="B45" s="68" t="s">
        <v>22</v>
      </c>
      <c r="C45" s="76">
        <f t="shared" si="7"/>
        <v>0.35248672139063253</v>
      </c>
      <c r="D45" s="76">
        <f t="shared" si="7"/>
        <v>0.28657397800373524</v>
      </c>
      <c r="E45" s="76">
        <f t="shared" si="7"/>
        <v>0.32731441673832046</v>
      </c>
      <c r="F45" s="76">
        <f t="shared" si="7"/>
        <v>0.21613485851896447</v>
      </c>
      <c r="G45" s="76">
        <f t="shared" si="7"/>
        <v>0.31238843270260619</v>
      </c>
      <c r="H45" s="76">
        <f t="shared" si="7"/>
        <v>0.54903225806451617</v>
      </c>
      <c r="I45" s="76">
        <f t="shared" si="7"/>
        <v>0.37400129561649753</v>
      </c>
      <c r="J45" s="76">
        <f t="shared" si="7"/>
        <v>0.54620462046204621</v>
      </c>
      <c r="K45" s="76">
        <f t="shared" si="7"/>
        <v>0.43131120783460281</v>
      </c>
      <c r="L45" s="76">
        <f t="shared" si="7"/>
        <v>0.257496876301541</v>
      </c>
      <c r="M45" s="76">
        <f>+(Q23-M23)/M23</f>
        <v>0.20367751060820369</v>
      </c>
      <c r="N45" s="76">
        <f t="shared" si="7"/>
        <v>0.11856990394877268</v>
      </c>
      <c r="O45" s="76">
        <f t="shared" si="7"/>
        <v>0.24774303905730305</v>
      </c>
      <c r="P45" s="76">
        <f t="shared" si="7"/>
        <v>0.14879523060362673</v>
      </c>
      <c r="Q45" s="76">
        <f t="shared" si="7"/>
        <v>6.6196631414022725E-2</v>
      </c>
      <c r="R45" s="76">
        <f t="shared" si="7"/>
        <v>7.222593264001527E-2</v>
      </c>
      <c r="S45" s="76">
        <f t="shared" si="4"/>
        <v>-0.23274942878903274</v>
      </c>
      <c r="T45" s="76">
        <f t="shared" si="4"/>
        <v>-0.22999855845466341</v>
      </c>
      <c r="U45" s="106">
        <v>-0.2047514082782268</v>
      </c>
      <c r="V45" s="106">
        <v>-0.10847125823100195</v>
      </c>
      <c r="W45" s="106">
        <v>8.3184435179670432E-2</v>
      </c>
      <c r="X45" s="106">
        <v>3.2949546007675745E-2</v>
      </c>
      <c r="Y45" s="106">
        <v>0.2309824453341546</v>
      </c>
      <c r="Z45" s="106">
        <v>7.9648667531689796E-2</v>
      </c>
      <c r="AA45" s="76">
        <f t="shared" si="5"/>
        <v>0.12275411483854756</v>
      </c>
      <c r="AB45" s="76">
        <f t="shared" si="5"/>
        <v>8.7940865892291455</v>
      </c>
      <c r="AC45" s="76">
        <f t="shared" si="5"/>
        <v>-4.0636042402826852E-2</v>
      </c>
      <c r="AD45" s="76">
        <f t="shared" si="6"/>
        <v>-0.20801338846229572</v>
      </c>
    </row>
  </sheetData>
  <pageMargins left="0.7" right="0.7" top="0.75" bottom="0.75" header="0.3" footer="0.3"/>
  <pageSetup paperSize="9" scale="72" fitToWidth="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B2:V89"/>
  <sheetViews>
    <sheetView zoomScaleNormal="100" workbookViewId="0"/>
  </sheetViews>
  <sheetFormatPr baseColWidth="10" defaultRowHeight="12.75" x14ac:dyDescent="0.2"/>
  <cols>
    <col min="1" max="1" width="11.42578125" style="13"/>
    <col min="2" max="2" width="32" style="13" customWidth="1"/>
    <col min="3" max="19" width="12.28515625" style="13" customWidth="1"/>
    <col min="20" max="20" width="11.28515625" style="13" customWidth="1"/>
    <col min="21" max="21" width="9.85546875" style="13" hidden="1" customWidth="1"/>
    <col min="22" max="22" width="13.5703125" style="13" hidden="1" customWidth="1"/>
    <col min="23" max="53" width="12.28515625" style="13" customWidth="1"/>
    <col min="54" max="16384" width="11.42578125" style="13"/>
  </cols>
  <sheetData>
    <row r="2" spans="2:10" ht="40.5" customHeight="1" x14ac:dyDescent="0.2">
      <c r="B2" s="11"/>
      <c r="C2" s="63"/>
    </row>
    <row r="3" spans="2:10" ht="27.95" customHeight="1" x14ac:dyDescent="0.2">
      <c r="B3" s="65"/>
      <c r="C3" s="63"/>
    </row>
    <row r="4" spans="2:10" ht="15" x14ac:dyDescent="0.2">
      <c r="B4" s="65"/>
      <c r="C4" s="63"/>
    </row>
    <row r="6" spans="2:10" ht="39" customHeight="1" x14ac:dyDescent="0.2">
      <c r="C6" s="44" t="s">
        <v>170</v>
      </c>
      <c r="D6" s="44" t="s">
        <v>175</v>
      </c>
      <c r="E6" s="44" t="s">
        <v>176</v>
      </c>
      <c r="F6" s="72" t="s">
        <v>179</v>
      </c>
      <c r="G6" s="44" t="s">
        <v>183</v>
      </c>
      <c r="H6" s="44" t="s">
        <v>247</v>
      </c>
      <c r="I6" s="44" t="s">
        <v>264</v>
      </c>
      <c r="J6" s="44" t="s">
        <v>268</v>
      </c>
    </row>
    <row r="7" spans="2:10" ht="17.100000000000001" customHeight="1" thickBot="1" x14ac:dyDescent="0.25">
      <c r="B7" s="66" t="s">
        <v>52</v>
      </c>
      <c r="C7" s="46">
        <v>1443</v>
      </c>
      <c r="D7" s="46">
        <v>275</v>
      </c>
      <c r="E7" s="46">
        <v>1168</v>
      </c>
      <c r="F7" s="46">
        <v>1631</v>
      </c>
      <c r="G7" s="46">
        <v>1778</v>
      </c>
      <c r="H7" s="46">
        <v>1795</v>
      </c>
      <c r="I7" s="46">
        <v>1436</v>
      </c>
      <c r="J7" s="46">
        <v>1606</v>
      </c>
    </row>
    <row r="8" spans="2:10" ht="17.100000000000001" customHeight="1" thickBot="1" x14ac:dyDescent="0.25">
      <c r="B8" s="66" t="s">
        <v>53</v>
      </c>
      <c r="C8" s="46">
        <v>247</v>
      </c>
      <c r="D8" s="46">
        <v>62</v>
      </c>
      <c r="E8" s="46">
        <v>230</v>
      </c>
      <c r="F8" s="46">
        <v>252</v>
      </c>
      <c r="G8" s="46">
        <v>214</v>
      </c>
      <c r="H8" s="46">
        <v>218</v>
      </c>
      <c r="I8" s="46">
        <v>251</v>
      </c>
      <c r="J8" s="46">
        <v>190</v>
      </c>
    </row>
    <row r="9" spans="2:10" ht="17.100000000000001" customHeight="1" thickBot="1" x14ac:dyDescent="0.25">
      <c r="B9" s="66" t="s">
        <v>166</v>
      </c>
      <c r="C9" s="46">
        <v>184</v>
      </c>
      <c r="D9" s="46">
        <v>43</v>
      </c>
      <c r="E9" s="46">
        <v>208</v>
      </c>
      <c r="F9" s="46">
        <v>281</v>
      </c>
      <c r="G9" s="46">
        <v>214</v>
      </c>
      <c r="H9" s="46">
        <v>206</v>
      </c>
      <c r="I9" s="46">
        <v>131</v>
      </c>
      <c r="J9" s="46">
        <v>192</v>
      </c>
    </row>
    <row r="10" spans="2:10" ht="17.100000000000001" customHeight="1" thickBot="1" x14ac:dyDescent="0.25">
      <c r="B10" s="66" t="s">
        <v>47</v>
      </c>
      <c r="C10" s="46">
        <v>323</v>
      </c>
      <c r="D10" s="46">
        <v>31</v>
      </c>
      <c r="E10" s="46">
        <v>334</v>
      </c>
      <c r="F10" s="46">
        <v>421</v>
      </c>
      <c r="G10" s="46">
        <v>445</v>
      </c>
      <c r="H10" s="46">
        <v>367</v>
      </c>
      <c r="I10" s="46">
        <v>267</v>
      </c>
      <c r="J10" s="46">
        <v>272</v>
      </c>
    </row>
    <row r="11" spans="2:10" ht="17.100000000000001" customHeight="1" thickBot="1" x14ac:dyDescent="0.25">
      <c r="B11" s="66" t="s">
        <v>8</v>
      </c>
      <c r="C11" s="46">
        <v>590</v>
      </c>
      <c r="D11" s="46">
        <v>66</v>
      </c>
      <c r="E11" s="46">
        <v>420</v>
      </c>
      <c r="F11" s="46">
        <v>703</v>
      </c>
      <c r="G11" s="46">
        <v>751</v>
      </c>
      <c r="H11" s="46">
        <v>738</v>
      </c>
      <c r="I11" s="46">
        <v>624</v>
      </c>
      <c r="J11" s="46">
        <v>650</v>
      </c>
    </row>
    <row r="12" spans="2:10" ht="17.100000000000001" customHeight="1" thickBot="1" x14ac:dyDescent="0.25">
      <c r="B12" s="66" t="s">
        <v>9</v>
      </c>
      <c r="C12" s="46">
        <v>118</v>
      </c>
      <c r="D12" s="46">
        <v>58</v>
      </c>
      <c r="E12" s="46">
        <v>125</v>
      </c>
      <c r="F12" s="46">
        <v>160</v>
      </c>
      <c r="G12" s="46">
        <v>139</v>
      </c>
      <c r="H12" s="46">
        <v>215</v>
      </c>
      <c r="I12" s="46">
        <v>105</v>
      </c>
      <c r="J12" s="46">
        <v>100</v>
      </c>
    </row>
    <row r="13" spans="2:10" ht="17.100000000000001" customHeight="1" thickBot="1" x14ac:dyDescent="0.25">
      <c r="B13" s="66" t="s">
        <v>54</v>
      </c>
      <c r="C13" s="46">
        <v>436</v>
      </c>
      <c r="D13" s="46">
        <v>126</v>
      </c>
      <c r="E13" s="46">
        <v>425</v>
      </c>
      <c r="F13" s="46">
        <v>590</v>
      </c>
      <c r="G13" s="46">
        <v>455</v>
      </c>
      <c r="H13" s="46">
        <v>432</v>
      </c>
      <c r="I13" s="46">
        <v>304</v>
      </c>
      <c r="J13" s="46">
        <v>438</v>
      </c>
    </row>
    <row r="14" spans="2:10" ht="17.100000000000001" customHeight="1" thickBot="1" x14ac:dyDescent="0.25">
      <c r="B14" s="66" t="s">
        <v>49</v>
      </c>
      <c r="C14" s="46">
        <v>296</v>
      </c>
      <c r="D14" s="46">
        <v>64</v>
      </c>
      <c r="E14" s="46">
        <v>249</v>
      </c>
      <c r="F14" s="46">
        <v>371</v>
      </c>
      <c r="G14" s="46">
        <v>404</v>
      </c>
      <c r="H14" s="46">
        <v>476</v>
      </c>
      <c r="I14" s="46">
        <v>292</v>
      </c>
      <c r="J14" s="46">
        <v>336</v>
      </c>
    </row>
    <row r="15" spans="2:10" ht="17.100000000000001" customHeight="1" thickBot="1" x14ac:dyDescent="0.25">
      <c r="B15" s="66" t="s">
        <v>26</v>
      </c>
      <c r="C15" s="46">
        <v>2178</v>
      </c>
      <c r="D15" s="46">
        <v>148</v>
      </c>
      <c r="E15" s="46">
        <v>1117</v>
      </c>
      <c r="F15" s="46">
        <v>2294</v>
      </c>
      <c r="G15" s="46">
        <v>2437</v>
      </c>
      <c r="H15" s="46">
        <v>2624</v>
      </c>
      <c r="I15" s="46">
        <v>1951</v>
      </c>
      <c r="J15" s="46">
        <v>2386</v>
      </c>
    </row>
    <row r="16" spans="2:10" ht="17.100000000000001" customHeight="1" thickBot="1" x14ac:dyDescent="0.25">
      <c r="B16" s="66" t="s">
        <v>48</v>
      </c>
      <c r="C16" s="46">
        <v>1454</v>
      </c>
      <c r="D16" s="46">
        <v>195</v>
      </c>
      <c r="E16" s="46">
        <v>1137</v>
      </c>
      <c r="F16" s="46">
        <v>1715</v>
      </c>
      <c r="G16" s="46">
        <v>1553</v>
      </c>
      <c r="H16" s="46">
        <v>1760</v>
      </c>
      <c r="I16" s="46">
        <v>1317</v>
      </c>
      <c r="J16" s="46">
        <v>1552</v>
      </c>
    </row>
    <row r="17" spans="2:10" ht="17.100000000000001" customHeight="1" thickBot="1" x14ac:dyDescent="0.25">
      <c r="B17" s="66" t="s">
        <v>21</v>
      </c>
      <c r="C17" s="46">
        <v>107</v>
      </c>
      <c r="D17" s="46">
        <v>13</v>
      </c>
      <c r="E17" s="46">
        <v>83</v>
      </c>
      <c r="F17" s="46">
        <v>136</v>
      </c>
      <c r="G17" s="46">
        <v>126</v>
      </c>
      <c r="H17" s="46">
        <v>123</v>
      </c>
      <c r="I17" s="46">
        <v>92</v>
      </c>
      <c r="J17" s="46">
        <v>107</v>
      </c>
    </row>
    <row r="18" spans="2:10" ht="17.100000000000001" customHeight="1" thickBot="1" x14ac:dyDescent="0.25">
      <c r="B18" s="66" t="s">
        <v>10</v>
      </c>
      <c r="C18" s="46">
        <v>426</v>
      </c>
      <c r="D18" s="46">
        <v>83</v>
      </c>
      <c r="E18" s="46">
        <v>356</v>
      </c>
      <c r="F18" s="46">
        <v>533</v>
      </c>
      <c r="G18" s="46">
        <v>465</v>
      </c>
      <c r="H18" s="46">
        <v>447</v>
      </c>
      <c r="I18" s="46">
        <v>320</v>
      </c>
      <c r="J18" s="46">
        <v>435</v>
      </c>
    </row>
    <row r="19" spans="2:10" ht="17.100000000000001" customHeight="1" thickBot="1" x14ac:dyDescent="0.25">
      <c r="B19" s="66" t="s">
        <v>167</v>
      </c>
      <c r="C19" s="46">
        <v>1005</v>
      </c>
      <c r="D19" s="46">
        <v>118</v>
      </c>
      <c r="E19" s="46">
        <v>622</v>
      </c>
      <c r="F19" s="46">
        <v>1127</v>
      </c>
      <c r="G19" s="46">
        <v>1037</v>
      </c>
      <c r="H19" s="46">
        <v>1178</v>
      </c>
      <c r="I19" s="46">
        <v>780</v>
      </c>
      <c r="J19" s="46">
        <v>1044</v>
      </c>
    </row>
    <row r="20" spans="2:10" ht="17.100000000000001" customHeight="1" thickBot="1" x14ac:dyDescent="0.25">
      <c r="B20" s="66" t="s">
        <v>168</v>
      </c>
      <c r="C20" s="46">
        <v>503</v>
      </c>
      <c r="D20" s="46">
        <v>64</v>
      </c>
      <c r="E20" s="46">
        <v>305</v>
      </c>
      <c r="F20" s="46">
        <v>632</v>
      </c>
      <c r="G20" s="46">
        <v>592</v>
      </c>
      <c r="H20" s="46">
        <v>623</v>
      </c>
      <c r="I20" s="46">
        <v>497</v>
      </c>
      <c r="J20" s="46">
        <v>527</v>
      </c>
    </row>
    <row r="21" spans="2:10" ht="17.100000000000001" customHeight="1" thickBot="1" x14ac:dyDescent="0.25">
      <c r="B21" s="66" t="s">
        <v>169</v>
      </c>
      <c r="C21" s="46">
        <v>46</v>
      </c>
      <c r="D21" s="46">
        <v>6</v>
      </c>
      <c r="E21" s="46">
        <v>65</v>
      </c>
      <c r="F21" s="46">
        <v>103</v>
      </c>
      <c r="G21" s="46">
        <v>68</v>
      </c>
      <c r="H21" s="46">
        <v>64</v>
      </c>
      <c r="I21" s="46">
        <v>55</v>
      </c>
      <c r="J21" s="46">
        <v>60</v>
      </c>
    </row>
    <row r="22" spans="2:10" ht="17.100000000000001" customHeight="1" thickBot="1" x14ac:dyDescent="0.25">
      <c r="B22" s="66" t="s">
        <v>51</v>
      </c>
      <c r="C22" s="46">
        <v>233</v>
      </c>
      <c r="D22" s="46">
        <v>21</v>
      </c>
      <c r="E22" s="46">
        <v>187</v>
      </c>
      <c r="F22" s="46">
        <v>228</v>
      </c>
      <c r="G22" s="46">
        <v>213</v>
      </c>
      <c r="H22" s="46">
        <v>255</v>
      </c>
      <c r="I22" s="46">
        <v>185</v>
      </c>
      <c r="J22" s="46">
        <v>210</v>
      </c>
    </row>
    <row r="23" spans="2:10" ht="17.100000000000001" customHeight="1" thickBot="1" x14ac:dyDescent="0.25">
      <c r="B23" s="66" t="s">
        <v>11</v>
      </c>
      <c r="C23" s="46">
        <v>76</v>
      </c>
      <c r="D23" s="46">
        <v>10</v>
      </c>
      <c r="E23" s="46">
        <v>65</v>
      </c>
      <c r="F23" s="46">
        <v>85</v>
      </c>
      <c r="G23" s="46">
        <v>74</v>
      </c>
      <c r="H23" s="46">
        <v>53</v>
      </c>
      <c r="I23" s="46">
        <v>52</v>
      </c>
      <c r="J23" s="46">
        <v>56</v>
      </c>
    </row>
    <row r="24" spans="2:10" ht="17.100000000000001" customHeight="1" thickBot="1" x14ac:dyDescent="0.25">
      <c r="B24" s="68" t="s">
        <v>22</v>
      </c>
      <c r="C24" s="69">
        <f t="shared" ref="C24:E24" si="0">SUM(C7:C23)</f>
        <v>9665</v>
      </c>
      <c r="D24" s="69">
        <f t="shared" si="0"/>
        <v>1383</v>
      </c>
      <c r="E24" s="69">
        <f t="shared" si="0"/>
        <v>7096</v>
      </c>
      <c r="F24" s="69">
        <f>SUM(F7:F23)</f>
        <v>11262</v>
      </c>
      <c r="G24" s="69">
        <f>SUM(G7:G23)</f>
        <v>10965</v>
      </c>
      <c r="H24" s="69">
        <f>SUM(H7:H23)</f>
        <v>11574</v>
      </c>
      <c r="I24" s="69">
        <f>SUM(I7:I23)</f>
        <v>8659</v>
      </c>
      <c r="J24" s="69">
        <f>SUM(J7:J23)</f>
        <v>10161</v>
      </c>
    </row>
    <row r="25" spans="2:10" x14ac:dyDescent="0.2">
      <c r="I25" s="14"/>
    </row>
    <row r="26" spans="2:10" ht="39" customHeight="1" x14ac:dyDescent="0.2">
      <c r="B26" s="143"/>
      <c r="C26" s="143"/>
      <c r="D26" s="143"/>
      <c r="E26" s="143"/>
      <c r="F26" s="142"/>
    </row>
    <row r="27" spans="2:10" ht="15" customHeight="1" x14ac:dyDescent="0.2"/>
    <row r="28" spans="2:10" ht="15" customHeight="1" x14ac:dyDescent="0.2">
      <c r="B28" s="65"/>
    </row>
    <row r="29" spans="2:10" ht="15" customHeight="1" x14ac:dyDescent="0.2"/>
    <row r="30" spans="2:10" ht="39" customHeight="1" x14ac:dyDescent="0.2">
      <c r="C30" s="45" t="s">
        <v>184</v>
      </c>
      <c r="D30" s="45" t="s">
        <v>248</v>
      </c>
      <c r="E30" s="45" t="s">
        <v>265</v>
      </c>
      <c r="F30" s="45" t="s">
        <v>269</v>
      </c>
    </row>
    <row r="31" spans="2:10" ht="17.100000000000001" customHeight="1" thickBot="1" x14ac:dyDescent="0.25">
      <c r="B31" s="66" t="s">
        <v>52</v>
      </c>
      <c r="C31" s="42">
        <f t="shared" ref="C31:F48" si="1">+(G7-C7)/C7</f>
        <v>0.23215523215523215</v>
      </c>
      <c r="D31" s="42">
        <f t="shared" si="1"/>
        <v>5.5272727272727273</v>
      </c>
      <c r="E31" s="42">
        <f t="shared" si="1"/>
        <v>0.22945205479452055</v>
      </c>
      <c r="F31" s="42">
        <f t="shared" si="1"/>
        <v>-1.5328019619865114E-2</v>
      </c>
    </row>
    <row r="32" spans="2:10" ht="17.100000000000001" customHeight="1" thickBot="1" x14ac:dyDescent="0.25">
      <c r="B32" s="66" t="s">
        <v>53</v>
      </c>
      <c r="C32" s="42">
        <f t="shared" si="1"/>
        <v>-0.13360323886639677</v>
      </c>
      <c r="D32" s="42">
        <f t="shared" si="1"/>
        <v>2.5161290322580645</v>
      </c>
      <c r="E32" s="42">
        <f t="shared" si="1"/>
        <v>9.1304347826086957E-2</v>
      </c>
      <c r="F32" s="42">
        <f t="shared" si="1"/>
        <v>-0.24603174603174602</v>
      </c>
    </row>
    <row r="33" spans="2:6" ht="17.100000000000001" customHeight="1" thickBot="1" x14ac:dyDescent="0.25">
      <c r="B33" s="66" t="s">
        <v>166</v>
      </c>
      <c r="C33" s="42">
        <f t="shared" si="1"/>
        <v>0.16304347826086957</v>
      </c>
      <c r="D33" s="42">
        <f t="shared" si="1"/>
        <v>3.7906976744186047</v>
      </c>
      <c r="E33" s="42">
        <f t="shared" si="1"/>
        <v>-0.37019230769230771</v>
      </c>
      <c r="F33" s="42">
        <f t="shared" si="1"/>
        <v>-0.31672597864768681</v>
      </c>
    </row>
    <row r="34" spans="2:6" ht="17.100000000000001" customHeight="1" thickBot="1" x14ac:dyDescent="0.25">
      <c r="B34" s="66" t="s">
        <v>47</v>
      </c>
      <c r="C34" s="42">
        <f t="shared" si="1"/>
        <v>0.37770897832817335</v>
      </c>
      <c r="D34" s="42">
        <f t="shared" si="1"/>
        <v>10.838709677419354</v>
      </c>
      <c r="E34" s="42">
        <f t="shared" si="1"/>
        <v>-0.20059880239520958</v>
      </c>
      <c r="F34" s="42">
        <f t="shared" si="1"/>
        <v>-0.35391923990498814</v>
      </c>
    </row>
    <row r="35" spans="2:6" ht="17.100000000000001" customHeight="1" thickBot="1" x14ac:dyDescent="0.25">
      <c r="B35" s="66" t="s">
        <v>8</v>
      </c>
      <c r="C35" s="42">
        <f t="shared" si="1"/>
        <v>0.27288135593220336</v>
      </c>
      <c r="D35" s="42">
        <f t="shared" si="1"/>
        <v>10.181818181818182</v>
      </c>
      <c r="E35" s="42">
        <f t="shared" si="1"/>
        <v>0.48571428571428571</v>
      </c>
      <c r="F35" s="42">
        <f t="shared" si="1"/>
        <v>-7.5391180654338544E-2</v>
      </c>
    </row>
    <row r="36" spans="2:6" ht="17.100000000000001" customHeight="1" thickBot="1" x14ac:dyDescent="0.25">
      <c r="B36" s="66" t="s">
        <v>9</v>
      </c>
      <c r="C36" s="42">
        <f t="shared" si="1"/>
        <v>0.17796610169491525</v>
      </c>
      <c r="D36" s="42">
        <f t="shared" si="1"/>
        <v>2.7068965517241379</v>
      </c>
      <c r="E36" s="42">
        <f t="shared" si="1"/>
        <v>-0.16</v>
      </c>
      <c r="F36" s="42">
        <f t="shared" si="1"/>
        <v>-0.375</v>
      </c>
    </row>
    <row r="37" spans="2:6" ht="17.100000000000001" customHeight="1" thickBot="1" x14ac:dyDescent="0.25">
      <c r="B37" s="66" t="s">
        <v>54</v>
      </c>
      <c r="C37" s="42">
        <f t="shared" si="1"/>
        <v>4.3577981651376149E-2</v>
      </c>
      <c r="D37" s="42">
        <f t="shared" si="1"/>
        <v>2.4285714285714284</v>
      </c>
      <c r="E37" s="42">
        <f t="shared" si="1"/>
        <v>-0.2847058823529412</v>
      </c>
      <c r="F37" s="42">
        <f t="shared" si="1"/>
        <v>-0.25762711864406779</v>
      </c>
    </row>
    <row r="38" spans="2:6" ht="17.100000000000001" customHeight="1" thickBot="1" x14ac:dyDescent="0.25">
      <c r="B38" s="66" t="s">
        <v>49</v>
      </c>
      <c r="C38" s="42">
        <f t="shared" si="1"/>
        <v>0.36486486486486486</v>
      </c>
      <c r="D38" s="42">
        <f t="shared" si="1"/>
        <v>6.4375</v>
      </c>
      <c r="E38" s="42">
        <f t="shared" si="1"/>
        <v>0.17269076305220885</v>
      </c>
      <c r="F38" s="42">
        <f t="shared" si="1"/>
        <v>-9.4339622641509441E-2</v>
      </c>
    </row>
    <row r="39" spans="2:6" ht="17.100000000000001" customHeight="1" thickBot="1" x14ac:dyDescent="0.25">
      <c r="B39" s="66" t="s">
        <v>26</v>
      </c>
      <c r="C39" s="42">
        <f t="shared" si="1"/>
        <v>0.11891643709825528</v>
      </c>
      <c r="D39" s="42">
        <f t="shared" si="1"/>
        <v>16.72972972972973</v>
      </c>
      <c r="E39" s="42">
        <f t="shared" si="1"/>
        <v>0.74664279319606086</v>
      </c>
      <c r="F39" s="42">
        <f t="shared" si="1"/>
        <v>4.0104620749782043E-2</v>
      </c>
    </row>
    <row r="40" spans="2:6" ht="17.100000000000001" customHeight="1" thickBot="1" x14ac:dyDescent="0.25">
      <c r="B40" s="66" t="s">
        <v>48</v>
      </c>
      <c r="C40" s="42">
        <f t="shared" si="1"/>
        <v>6.8088033012379645E-2</v>
      </c>
      <c r="D40" s="42">
        <f t="shared" si="1"/>
        <v>8.0256410256410255</v>
      </c>
      <c r="E40" s="42">
        <f t="shared" si="1"/>
        <v>0.15831134564643801</v>
      </c>
      <c r="F40" s="42">
        <f t="shared" si="1"/>
        <v>-9.504373177842565E-2</v>
      </c>
    </row>
    <row r="41" spans="2:6" ht="17.100000000000001" customHeight="1" thickBot="1" x14ac:dyDescent="0.25">
      <c r="B41" s="66" t="s">
        <v>21</v>
      </c>
      <c r="C41" s="42">
        <f t="shared" si="1"/>
        <v>0.17757009345794392</v>
      </c>
      <c r="D41" s="42">
        <f t="shared" si="1"/>
        <v>8.4615384615384617</v>
      </c>
      <c r="E41" s="42">
        <f t="shared" si="1"/>
        <v>0.10843373493975904</v>
      </c>
      <c r="F41" s="42">
        <f t="shared" si="1"/>
        <v>-0.21323529411764705</v>
      </c>
    </row>
    <row r="42" spans="2:6" ht="17.100000000000001" customHeight="1" thickBot="1" x14ac:dyDescent="0.25">
      <c r="B42" s="66" t="s">
        <v>10</v>
      </c>
      <c r="C42" s="42">
        <f t="shared" si="1"/>
        <v>9.154929577464789E-2</v>
      </c>
      <c r="D42" s="42">
        <f t="shared" si="1"/>
        <v>4.3855421686746991</v>
      </c>
      <c r="E42" s="42">
        <f t="shared" si="1"/>
        <v>-0.10112359550561797</v>
      </c>
      <c r="F42" s="42">
        <f t="shared" si="1"/>
        <v>-0.18386491557223264</v>
      </c>
    </row>
    <row r="43" spans="2:6" ht="17.100000000000001" customHeight="1" thickBot="1" x14ac:dyDescent="0.25">
      <c r="B43" s="66" t="s">
        <v>167</v>
      </c>
      <c r="C43" s="42">
        <f t="shared" si="1"/>
        <v>3.1840796019900496E-2</v>
      </c>
      <c r="D43" s="42">
        <f t="shared" si="1"/>
        <v>8.9830508474576263</v>
      </c>
      <c r="E43" s="42">
        <f t="shared" si="1"/>
        <v>0.25401929260450162</v>
      </c>
      <c r="F43" s="42">
        <f t="shared" si="1"/>
        <v>-7.3646850044365567E-2</v>
      </c>
    </row>
    <row r="44" spans="2:6" ht="17.100000000000001" customHeight="1" thickBot="1" x14ac:dyDescent="0.25">
      <c r="B44" s="66" t="s">
        <v>168</v>
      </c>
      <c r="C44" s="42">
        <f t="shared" si="1"/>
        <v>0.17693836978131214</v>
      </c>
      <c r="D44" s="42">
        <f t="shared" si="1"/>
        <v>8.734375</v>
      </c>
      <c r="E44" s="42">
        <f t="shared" si="1"/>
        <v>0.62950819672131153</v>
      </c>
      <c r="F44" s="42">
        <f t="shared" si="1"/>
        <v>-0.16613924050632911</v>
      </c>
    </row>
    <row r="45" spans="2:6" ht="17.100000000000001" customHeight="1" thickBot="1" x14ac:dyDescent="0.25">
      <c r="B45" s="66" t="s">
        <v>169</v>
      </c>
      <c r="C45" s="42">
        <f t="shared" si="1"/>
        <v>0.47826086956521741</v>
      </c>
      <c r="D45" s="42">
        <f t="shared" si="1"/>
        <v>9.6666666666666661</v>
      </c>
      <c r="E45" s="42">
        <f t="shared" si="1"/>
        <v>-0.15384615384615385</v>
      </c>
      <c r="F45" s="42">
        <f t="shared" si="1"/>
        <v>-0.41747572815533979</v>
      </c>
    </row>
    <row r="46" spans="2:6" ht="17.100000000000001" customHeight="1" thickBot="1" x14ac:dyDescent="0.25">
      <c r="B46" s="66" t="s">
        <v>51</v>
      </c>
      <c r="C46" s="42">
        <f t="shared" si="1"/>
        <v>-8.5836909871244635E-2</v>
      </c>
      <c r="D46" s="42">
        <f t="shared" si="1"/>
        <v>11.142857142857142</v>
      </c>
      <c r="E46" s="42">
        <f t="shared" si="1"/>
        <v>-1.06951871657754E-2</v>
      </c>
      <c r="F46" s="42">
        <f t="shared" si="1"/>
        <v>-7.8947368421052627E-2</v>
      </c>
    </row>
    <row r="47" spans="2:6" ht="17.100000000000001" customHeight="1" thickBot="1" x14ac:dyDescent="0.25">
      <c r="B47" s="66" t="s">
        <v>11</v>
      </c>
      <c r="C47" s="42">
        <f t="shared" si="1"/>
        <v>-2.6315789473684209E-2</v>
      </c>
      <c r="D47" s="42">
        <f t="shared" si="1"/>
        <v>4.3</v>
      </c>
      <c r="E47" s="42">
        <f t="shared" si="1"/>
        <v>-0.2</v>
      </c>
      <c r="F47" s="42">
        <f t="shared" si="1"/>
        <v>-0.3411764705882353</v>
      </c>
    </row>
    <row r="48" spans="2:6" ht="17.100000000000001" customHeight="1" thickBot="1" x14ac:dyDescent="0.25">
      <c r="B48" s="68" t="s">
        <v>22</v>
      </c>
      <c r="C48" s="77">
        <f t="shared" si="1"/>
        <v>0.13450594930160373</v>
      </c>
      <c r="D48" s="77">
        <f t="shared" si="1"/>
        <v>7.3687635574837307</v>
      </c>
      <c r="E48" s="77">
        <f t="shared" si="1"/>
        <v>0.22026493799323563</v>
      </c>
      <c r="F48" s="77">
        <f t="shared" si="1"/>
        <v>-9.7762386787426742E-2</v>
      </c>
    </row>
    <row r="49" spans="2:22" ht="15.75" customHeight="1" x14ac:dyDescent="0.2"/>
    <row r="50" spans="2:22" ht="15" customHeight="1" x14ac:dyDescent="0.2"/>
    <row r="51" spans="2:22" ht="15" customHeight="1" x14ac:dyDescent="0.2"/>
    <row r="52" spans="2:22" ht="15" customHeight="1" x14ac:dyDescent="0.2"/>
    <row r="53" spans="2:22" ht="15" customHeight="1" x14ac:dyDescent="0.2"/>
    <row r="54" spans="2:22" ht="39" customHeight="1" x14ac:dyDescent="0.2">
      <c r="C54" s="44" t="s">
        <v>170</v>
      </c>
      <c r="D54" s="44" t="s">
        <v>175</v>
      </c>
      <c r="E54" s="44" t="s">
        <v>176</v>
      </c>
      <c r="F54" s="72" t="s">
        <v>179</v>
      </c>
      <c r="G54" s="44" t="s">
        <v>183</v>
      </c>
      <c r="H54" s="44" t="s">
        <v>247</v>
      </c>
      <c r="I54" s="44" t="s">
        <v>264</v>
      </c>
      <c r="J54" s="44" t="s">
        <v>268</v>
      </c>
    </row>
    <row r="55" spans="2:22" ht="15" customHeight="1" thickBot="1" x14ac:dyDescent="0.25">
      <c r="B55" s="66" t="s">
        <v>52</v>
      </c>
      <c r="C55" s="127">
        <f>+C7/U55*100000</f>
        <v>16.709726346096996</v>
      </c>
      <c r="D55" s="127">
        <f>+D7/U55*100000</f>
        <v>3.1844592828667175</v>
      </c>
      <c r="E55" s="127">
        <f>+E7/U55*100000</f>
        <v>13.525267063230277</v>
      </c>
      <c r="F55" s="127">
        <f>+F7/U55*100000</f>
        <v>18.88673851038406</v>
      </c>
      <c r="G55" s="127">
        <f>+G7/$V55*100000</f>
        <v>20.573500798698475</v>
      </c>
      <c r="H55" s="127">
        <f>+H7/$V55*100000</f>
        <v>20.770210311396944</v>
      </c>
      <c r="I55" s="127">
        <f>+I7/$V55*100000</f>
        <v>16.616168249117557</v>
      </c>
      <c r="J55" s="127">
        <f>+J7/$V55*100000</f>
        <v>18.583263376102224</v>
      </c>
      <c r="U55" s="13">
        <v>8635689</v>
      </c>
      <c r="V55" s="13">
        <v>8642185</v>
      </c>
    </row>
    <row r="56" spans="2:22" ht="15" customHeight="1" thickBot="1" x14ac:dyDescent="0.25">
      <c r="B56" s="66" t="s">
        <v>53</v>
      </c>
      <c r="C56" s="127">
        <f t="shared" ref="C56:C72" si="2">+C8/U56*100000</f>
        <v>18.579936226437518</v>
      </c>
      <c r="D56" s="127">
        <f t="shared" ref="D56:D72" si="3">+D8/U56*100000</f>
        <v>4.663789660077434</v>
      </c>
      <c r="E56" s="127">
        <f t="shared" ref="E56:E72" si="4">+E8/U56*100000</f>
        <v>17.301155190609837</v>
      </c>
      <c r="F56" s="127">
        <f t="shared" ref="F56" si="5">+F8/U56*100000</f>
        <v>18.956048295798603</v>
      </c>
      <c r="G56" s="127">
        <f t="shared" ref="G56:J72" si="6">+G8/$V56*100000</f>
        <v>16.135587188343774</v>
      </c>
      <c r="H56" s="127">
        <f t="shared" si="6"/>
        <v>16.437186948873563</v>
      </c>
      <c r="I56" s="127">
        <f t="shared" si="6"/>
        <v>18.925384973244331</v>
      </c>
      <c r="J56" s="127">
        <f t="shared" si="6"/>
        <v>14.325988625165031</v>
      </c>
      <c r="U56" s="13">
        <v>1329391</v>
      </c>
      <c r="V56" s="13">
        <v>1326261</v>
      </c>
    </row>
    <row r="57" spans="2:22" ht="15" customHeight="1" thickBot="1" x14ac:dyDescent="0.25">
      <c r="B57" s="66" t="s">
        <v>166</v>
      </c>
      <c r="C57" s="127">
        <f t="shared" si="2"/>
        <v>18.060746929673023</v>
      </c>
      <c r="D57" s="127">
        <f t="shared" si="3"/>
        <v>4.2207180324779348</v>
      </c>
      <c r="E57" s="127">
        <f t="shared" si="4"/>
        <v>20.416496529195591</v>
      </c>
      <c r="F57" s="127">
        <f t="shared" ref="F57" si="7">+F9/U57*100000</f>
        <v>27.581901561076734</v>
      </c>
      <c r="G57" s="127">
        <f t="shared" si="6"/>
        <v>21.150592216582062</v>
      </c>
      <c r="H57" s="127">
        <f t="shared" si="6"/>
        <v>20.35991587203694</v>
      </c>
      <c r="I57" s="127">
        <f t="shared" si="6"/>
        <v>12.947325141926402</v>
      </c>
      <c r="J57" s="127">
        <f t="shared" si="6"/>
        <v>18.976232269082974</v>
      </c>
      <c r="U57" s="13">
        <v>1018784</v>
      </c>
      <c r="V57" s="13">
        <v>1011792</v>
      </c>
    </row>
    <row r="58" spans="2:22" ht="15" customHeight="1" thickBot="1" x14ac:dyDescent="0.25">
      <c r="B58" s="66" t="s">
        <v>47</v>
      </c>
      <c r="C58" s="127">
        <f t="shared" si="2"/>
        <v>27.570477566764517</v>
      </c>
      <c r="D58" s="127">
        <f t="shared" si="3"/>
        <v>2.6460829862839006</v>
      </c>
      <c r="E58" s="127">
        <f t="shared" si="4"/>
        <v>28.509410239316864</v>
      </c>
      <c r="F58" s="127">
        <f t="shared" ref="F58" si="8">+F10/U58*100000</f>
        <v>35.935514104049105</v>
      </c>
      <c r="G58" s="127">
        <f t="shared" si="6"/>
        <v>37.936655163477148</v>
      </c>
      <c r="H58" s="127">
        <f t="shared" si="6"/>
        <v>31.287084146058678</v>
      </c>
      <c r="I58" s="127">
        <f t="shared" si="6"/>
        <v>22.76199309808629</v>
      </c>
      <c r="J58" s="127">
        <f t="shared" si="6"/>
        <v>23.188247650484907</v>
      </c>
      <c r="U58" s="13">
        <v>1171543</v>
      </c>
      <c r="V58" s="13">
        <v>1173008</v>
      </c>
    </row>
    <row r="59" spans="2:22" ht="15" customHeight="1" thickBot="1" x14ac:dyDescent="0.25">
      <c r="B59" s="66" t="s">
        <v>8</v>
      </c>
      <c r="C59" s="127">
        <f t="shared" si="2"/>
        <v>27.114568703721403</v>
      </c>
      <c r="D59" s="127">
        <f t="shared" si="3"/>
        <v>3.0331551431281571</v>
      </c>
      <c r="E59" s="127">
        <f t="shared" si="4"/>
        <v>19.301896365360999</v>
      </c>
      <c r="F59" s="127">
        <f t="shared" ref="F59" si="9">+F11/U59*100000</f>
        <v>32.307697963925676</v>
      </c>
      <c r="G59" s="127">
        <f t="shared" si="6"/>
        <v>34.561406092379734</v>
      </c>
      <c r="H59" s="127">
        <f t="shared" si="6"/>
        <v>33.963139409022965</v>
      </c>
      <c r="I59" s="127">
        <f t="shared" si="6"/>
        <v>28.716800801125107</v>
      </c>
      <c r="J59" s="127">
        <f t="shared" si="6"/>
        <v>29.913334167838659</v>
      </c>
      <c r="U59" s="13">
        <v>2175952</v>
      </c>
      <c r="V59" s="13">
        <v>2172944</v>
      </c>
    </row>
    <row r="60" spans="2:22" ht="15" customHeight="1" thickBot="1" x14ac:dyDescent="0.25">
      <c r="B60" s="66" t="s">
        <v>9</v>
      </c>
      <c r="C60" s="127">
        <f t="shared" si="2"/>
        <v>20.243435894356711</v>
      </c>
      <c r="D60" s="127">
        <f t="shared" si="3"/>
        <v>9.9501634057007582</v>
      </c>
      <c r="E60" s="127">
        <f t="shared" si="4"/>
        <v>21.444317684699907</v>
      </c>
      <c r="F60" s="127">
        <f t="shared" ref="F60" si="10">+F12/U60*100000</f>
        <v>27.448726636415884</v>
      </c>
      <c r="G60" s="127">
        <f t="shared" si="6"/>
        <v>23.78072461065479</v>
      </c>
      <c r="H60" s="127">
        <f t="shared" si="6"/>
        <v>36.7831351891423</v>
      </c>
      <c r="I60" s="127">
        <f t="shared" si="6"/>
        <v>17.963856720278798</v>
      </c>
      <c r="J60" s="127">
        <f t="shared" si="6"/>
        <v>17.108434971694095</v>
      </c>
      <c r="U60" s="13">
        <v>582905</v>
      </c>
      <c r="V60" s="13">
        <v>584507</v>
      </c>
    </row>
    <row r="61" spans="2:22" ht="15" customHeight="1" thickBot="1" x14ac:dyDescent="0.25">
      <c r="B61" s="66" t="s">
        <v>55</v>
      </c>
      <c r="C61" s="127">
        <f t="shared" si="2"/>
        <v>18.20521621199557</v>
      </c>
      <c r="D61" s="127">
        <f t="shared" si="3"/>
        <v>5.2611404649344982</v>
      </c>
      <c r="E61" s="127">
        <f t="shared" si="4"/>
        <v>17.745910298390175</v>
      </c>
      <c r="F61" s="127">
        <f t="shared" ref="F61" si="11">+F13/U61*100000</f>
        <v>24.635499002471065</v>
      </c>
      <c r="G61" s="127">
        <f t="shared" si="6"/>
        <v>19.092465861202388</v>
      </c>
      <c r="H61" s="127">
        <f t="shared" si="6"/>
        <v>18.127352202284467</v>
      </c>
      <c r="I61" s="127">
        <f t="shared" si="6"/>
        <v>12.756284883089068</v>
      </c>
      <c r="J61" s="127">
        <f t="shared" si="6"/>
        <v>18.379120982871751</v>
      </c>
      <c r="U61" s="13">
        <v>2394918</v>
      </c>
      <c r="V61" s="13">
        <v>2383139</v>
      </c>
    </row>
    <row r="62" spans="2:22" ht="15" customHeight="1" thickBot="1" x14ac:dyDescent="0.25">
      <c r="B62" s="66" t="s">
        <v>49</v>
      </c>
      <c r="C62" s="127">
        <f t="shared" si="2"/>
        <v>14.472763579094876</v>
      </c>
      <c r="D62" s="127">
        <f t="shared" si="3"/>
        <v>3.1292461792637569</v>
      </c>
      <c r="E62" s="127">
        <f t="shared" si="4"/>
        <v>12.174723416198054</v>
      </c>
      <c r="F62" s="127">
        <f t="shared" ref="F62" si="12">+F14/U62*100000</f>
        <v>18.13984894541959</v>
      </c>
      <c r="G62" s="127">
        <f t="shared" si="6"/>
        <v>19.711528609527303</v>
      </c>
      <c r="H62" s="127">
        <f t="shared" si="6"/>
        <v>23.224474302314349</v>
      </c>
      <c r="I62" s="127">
        <f t="shared" si="6"/>
        <v>14.246946420747456</v>
      </c>
      <c r="J62" s="127">
        <f t="shared" si="6"/>
        <v>16.393746566339537</v>
      </c>
      <c r="U62" s="13">
        <v>2045221</v>
      </c>
      <c r="V62" s="13">
        <v>2049562</v>
      </c>
    </row>
    <row r="63" spans="2:22" ht="15" customHeight="1" thickBot="1" x14ac:dyDescent="0.25">
      <c r="B63" s="66" t="s">
        <v>26</v>
      </c>
      <c r="C63" s="127">
        <f t="shared" si="2"/>
        <v>27.993135127027525</v>
      </c>
      <c r="D63" s="127">
        <f t="shared" si="3"/>
        <v>1.9021965100092164</v>
      </c>
      <c r="E63" s="127">
        <f t="shared" si="4"/>
        <v>14.356442578920912</v>
      </c>
      <c r="F63" s="127">
        <f t="shared" ref="F63" si="13">+F15/U63*100000</f>
        <v>29.48404590514286</v>
      </c>
      <c r="G63" s="127">
        <f t="shared" si="6"/>
        <v>31.391039088477392</v>
      </c>
      <c r="H63" s="127">
        <f t="shared" si="6"/>
        <v>33.799789318081523</v>
      </c>
      <c r="I63" s="127">
        <f t="shared" si="6"/>
        <v>25.130864694960767</v>
      </c>
      <c r="J63" s="127">
        <f t="shared" si="6"/>
        <v>30.734107207676264</v>
      </c>
      <c r="U63" s="13">
        <v>7780479</v>
      </c>
      <c r="V63" s="13">
        <v>7763362</v>
      </c>
    </row>
    <row r="64" spans="2:22" ht="15" customHeight="1" thickBot="1" x14ac:dyDescent="0.25">
      <c r="B64" s="66" t="s">
        <v>246</v>
      </c>
      <c r="C64" s="127">
        <f t="shared" si="2"/>
        <v>28.750217752251029</v>
      </c>
      <c r="D64" s="127">
        <f t="shared" si="3"/>
        <v>3.8557719819043674</v>
      </c>
      <c r="E64" s="127">
        <f t="shared" si="4"/>
        <v>22.482116632950085</v>
      </c>
      <c r="F64" s="127">
        <f t="shared" ref="F64" si="14">+F16/U64*100000</f>
        <v>33.911020251107644</v>
      </c>
      <c r="G64" s="127">
        <f t="shared" si="6"/>
        <v>30.702997822518878</v>
      </c>
      <c r="H64" s="127">
        <f t="shared" si="6"/>
        <v>34.795412857458615</v>
      </c>
      <c r="I64" s="127">
        <f t="shared" si="6"/>
        <v>26.037249280268746</v>
      </c>
      <c r="J64" s="127">
        <f t="shared" si="6"/>
        <v>30.683227701577142</v>
      </c>
      <c r="U64" s="13">
        <v>5057353</v>
      </c>
      <c r="V64" s="13">
        <v>5058138</v>
      </c>
    </row>
    <row r="65" spans="2:22" ht="15" customHeight="1" thickBot="1" x14ac:dyDescent="0.25">
      <c r="B65" s="66" t="s">
        <v>21</v>
      </c>
      <c r="C65" s="127">
        <f t="shared" si="2"/>
        <v>10.056513848383485</v>
      </c>
      <c r="D65" s="127">
        <f t="shared" si="3"/>
        <v>1.2218194395232274</v>
      </c>
      <c r="E65" s="127">
        <f t="shared" si="4"/>
        <v>7.8008471908021439</v>
      </c>
      <c r="F65" s="127">
        <f t="shared" ref="F65" si="15">+F17/U65*100000</f>
        <v>12.782111059627608</v>
      </c>
      <c r="G65" s="127">
        <f t="shared" si="6"/>
        <v>11.892390851919913</v>
      </c>
      <c r="H65" s="127">
        <f t="shared" si="6"/>
        <v>11.609238688778962</v>
      </c>
      <c r="I65" s="127">
        <f t="shared" si="6"/>
        <v>8.6833330029891442</v>
      </c>
      <c r="J65" s="127">
        <f t="shared" si="6"/>
        <v>10.099093818693895</v>
      </c>
      <c r="U65" s="13">
        <v>1063987</v>
      </c>
      <c r="V65" s="13">
        <v>1059501</v>
      </c>
    </row>
    <row r="66" spans="2:22" ht="15" customHeight="1" thickBot="1" x14ac:dyDescent="0.25">
      <c r="B66" s="66" t="s">
        <v>10</v>
      </c>
      <c r="C66" s="127">
        <f t="shared" si="2"/>
        <v>15.767155386796821</v>
      </c>
      <c r="D66" s="127">
        <f t="shared" si="3"/>
        <v>3.0720044532960942</v>
      </c>
      <c r="E66" s="127">
        <f t="shared" si="4"/>
        <v>13.176308257510959</v>
      </c>
      <c r="F66" s="127">
        <f t="shared" ref="F66" si="16">+F18/U66*100000</f>
        <v>19.727450284419497</v>
      </c>
      <c r="G66" s="127">
        <f t="shared" si="6"/>
        <v>17.250045907380237</v>
      </c>
      <c r="H66" s="127">
        <f t="shared" si="6"/>
        <v>16.582302194836487</v>
      </c>
      <c r="I66" s="127">
        <f t="shared" si="6"/>
        <v>11.870999334111131</v>
      </c>
      <c r="J66" s="127">
        <f t="shared" si="6"/>
        <v>16.137139719807319</v>
      </c>
      <c r="U66" s="13">
        <v>2701819</v>
      </c>
      <c r="V66" s="13">
        <v>2695645</v>
      </c>
    </row>
    <row r="67" spans="2:22" ht="15" customHeight="1" thickBot="1" x14ac:dyDescent="0.25">
      <c r="B67" s="66" t="s">
        <v>167</v>
      </c>
      <c r="C67" s="127">
        <f t="shared" si="2"/>
        <v>14.823253717465539</v>
      </c>
      <c r="D67" s="127">
        <f t="shared" si="3"/>
        <v>1.7404417300108792</v>
      </c>
      <c r="E67" s="127">
        <f t="shared" si="4"/>
        <v>9.1741928480234485</v>
      </c>
      <c r="F67" s="127">
        <f t="shared" ref="F67" si="17">+F19/U67*100000</f>
        <v>16.622693472222547</v>
      </c>
      <c r="G67" s="127">
        <f t="shared" si="6"/>
        <v>15.360116221423258</v>
      </c>
      <c r="H67" s="127">
        <f t="shared" si="6"/>
        <v>17.448618041308197</v>
      </c>
      <c r="I67" s="127">
        <f t="shared" si="6"/>
        <v>11.553414322767736</v>
      </c>
      <c r="J67" s="127">
        <f t="shared" si="6"/>
        <v>15.463800708935278</v>
      </c>
      <c r="U67" s="13">
        <v>6779888</v>
      </c>
      <c r="V67" s="13">
        <v>6751251</v>
      </c>
    </row>
    <row r="68" spans="2:22" ht="15" thickBot="1" x14ac:dyDescent="0.25">
      <c r="B68" s="66" t="s">
        <v>168</v>
      </c>
      <c r="C68" s="127">
        <f t="shared" si="2"/>
        <v>33.283683517827285</v>
      </c>
      <c r="D68" s="127">
        <f t="shared" si="3"/>
        <v>4.2349020778150024</v>
      </c>
      <c r="E68" s="127">
        <f t="shared" si="4"/>
        <v>20.18195521458712</v>
      </c>
      <c r="F68" s="127">
        <f t="shared" ref="F68" si="18">+F20/U68*100000</f>
        <v>41.819658018423148</v>
      </c>
      <c r="G68" s="127">
        <f t="shared" si="6"/>
        <v>38.986200728883901</v>
      </c>
      <c r="H68" s="127">
        <f t="shared" si="6"/>
        <v>41.027707861646405</v>
      </c>
      <c r="I68" s="127">
        <f t="shared" si="6"/>
        <v>32.729969192998816</v>
      </c>
      <c r="J68" s="127">
        <f t="shared" si="6"/>
        <v>34.705621256962523</v>
      </c>
      <c r="U68" s="13">
        <v>1511251</v>
      </c>
      <c r="V68" s="13">
        <v>1518486</v>
      </c>
    </row>
    <row r="69" spans="2:22" ht="15" thickBot="1" x14ac:dyDescent="0.25">
      <c r="B69" s="66" t="s">
        <v>169</v>
      </c>
      <c r="C69" s="127">
        <f t="shared" si="2"/>
        <v>6.9570793575893424</v>
      </c>
      <c r="D69" s="127">
        <f t="shared" si="3"/>
        <v>0.90744513359860979</v>
      </c>
      <c r="E69" s="127">
        <f t="shared" si="4"/>
        <v>9.8306556139849395</v>
      </c>
      <c r="F69" s="127">
        <f t="shared" ref="F69" si="19">+F21/U69*100000</f>
        <v>15.577808126776134</v>
      </c>
      <c r="G69" s="127">
        <f t="shared" si="6"/>
        <v>10.279092477064776</v>
      </c>
      <c r="H69" s="127">
        <f t="shared" si="6"/>
        <v>9.6744399784139059</v>
      </c>
      <c r="I69" s="127">
        <f t="shared" si="6"/>
        <v>8.3139718564494505</v>
      </c>
      <c r="J69" s="127">
        <f t="shared" si="6"/>
        <v>9.0697874797630362</v>
      </c>
      <c r="U69" s="13">
        <v>661197</v>
      </c>
      <c r="V69" s="13">
        <v>661537</v>
      </c>
    </row>
    <row r="70" spans="2:22" ht="15" thickBot="1" x14ac:dyDescent="0.25">
      <c r="B70" s="66" t="s">
        <v>51</v>
      </c>
      <c r="C70" s="127">
        <f t="shared" si="2"/>
        <v>10.493113275184372</v>
      </c>
      <c r="D70" s="127">
        <f t="shared" si="3"/>
        <v>0.94573123939429971</v>
      </c>
      <c r="E70" s="127">
        <f t="shared" si="4"/>
        <v>8.4215115127016205</v>
      </c>
      <c r="F70" s="127">
        <f t="shared" ref="F70" si="20">+F22/U70*100000</f>
        <v>10.267939170566683</v>
      </c>
      <c r="G70" s="127">
        <f t="shared" si="6"/>
        <v>9.6206266234807423</v>
      </c>
      <c r="H70" s="127">
        <f t="shared" si="6"/>
        <v>11.517651591491031</v>
      </c>
      <c r="I70" s="127">
        <f t="shared" si="6"/>
        <v>8.3559433114738848</v>
      </c>
      <c r="J70" s="127">
        <f t="shared" si="6"/>
        <v>9.4851248400514372</v>
      </c>
      <c r="U70" s="13">
        <v>2220504</v>
      </c>
      <c r="V70" s="13">
        <v>2213993</v>
      </c>
    </row>
    <row r="71" spans="2:22" ht="20.25" customHeight="1" thickBot="1" x14ac:dyDescent="0.25">
      <c r="B71" s="66" t="s">
        <v>11</v>
      </c>
      <c r="C71" s="127">
        <f t="shared" si="2"/>
        <v>23.756384528341989</v>
      </c>
      <c r="D71" s="127">
        <f t="shared" si="3"/>
        <v>3.1258400695186834</v>
      </c>
      <c r="E71" s="127">
        <f t="shared" si="4"/>
        <v>20.317960451871443</v>
      </c>
      <c r="F71" s="127">
        <f t="shared" ref="F71" si="21">+F23/U71*100000</f>
        <v>26.569640590908808</v>
      </c>
      <c r="G71" s="127">
        <f t="shared" si="6"/>
        <v>23.139751591639669</v>
      </c>
      <c r="H71" s="127">
        <f t="shared" si="6"/>
        <v>16.573065329147333</v>
      </c>
      <c r="I71" s="127">
        <f t="shared" si="6"/>
        <v>16.260365983314362</v>
      </c>
      <c r="J71" s="127">
        <f t="shared" si="6"/>
        <v>17.511163366646237</v>
      </c>
      <c r="U71" s="13">
        <v>319914</v>
      </c>
      <c r="V71" s="13">
        <v>319796</v>
      </c>
    </row>
    <row r="72" spans="2:22" ht="15" customHeight="1" thickBot="1" x14ac:dyDescent="0.25">
      <c r="B72" s="68" t="s">
        <v>22</v>
      </c>
      <c r="C72" s="128">
        <f t="shared" si="2"/>
        <v>20.368468009861584</v>
      </c>
      <c r="D72" s="128">
        <f t="shared" si="3"/>
        <v>2.9145981642667946</v>
      </c>
      <c r="E72" s="128">
        <f t="shared" si="4"/>
        <v>14.954438592651607</v>
      </c>
      <c r="F72" s="128">
        <f t="shared" ref="F72" si="22">+F24/U72*100000</f>
        <v>23.734059671708348</v>
      </c>
      <c r="G72" s="128">
        <f t="shared" si="6"/>
        <v>23.140181998533841</v>
      </c>
      <c r="H72" s="128">
        <f t="shared" si="6"/>
        <v>24.425395937166499</v>
      </c>
      <c r="I72" s="128">
        <f t="shared" si="6"/>
        <v>18.273674046995399</v>
      </c>
      <c r="J72" s="128">
        <f t="shared" si="6"/>
        <v>21.443446355412895</v>
      </c>
      <c r="U72" s="13">
        <v>47450795</v>
      </c>
      <c r="V72" s="13">
        <v>47385107</v>
      </c>
    </row>
    <row r="73" spans="2:22" ht="15" customHeight="1" thickBot="1" x14ac:dyDescent="0.25">
      <c r="C73" s="127"/>
      <c r="D73" s="127"/>
      <c r="E73" s="127"/>
      <c r="F73" s="127"/>
      <c r="G73" s="127"/>
    </row>
    <row r="74" spans="2:22" ht="15" customHeight="1" thickBot="1" x14ac:dyDescent="0.25">
      <c r="C74" s="127"/>
      <c r="D74" s="127"/>
      <c r="E74" s="127"/>
      <c r="F74" s="127"/>
      <c r="G74" s="127"/>
    </row>
    <row r="75" spans="2:22" ht="15" customHeight="1" x14ac:dyDescent="0.2"/>
    <row r="76" spans="2:22" ht="15" customHeight="1" x14ac:dyDescent="0.2"/>
    <row r="77" spans="2:22" ht="15" customHeight="1" x14ac:dyDescent="0.2"/>
    <row r="78" spans="2:22" ht="15" customHeight="1" x14ac:dyDescent="0.2"/>
    <row r="79" spans="2:22" ht="15" customHeight="1" x14ac:dyDescent="0.2"/>
    <row r="80" spans="2:22"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sheetData>
  <mergeCells count="1">
    <mergeCell ref="B26:F26"/>
  </mergeCells>
  <pageMargins left="0.7" right="0.7" top="0.75" bottom="0.75" header="0.3" footer="0.3"/>
  <pageSetup paperSize="9" orientation="landscape"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AB76"/>
  <sheetViews>
    <sheetView workbookViewId="0"/>
  </sheetViews>
  <sheetFormatPr baseColWidth="10" defaultRowHeight="12.75" x14ac:dyDescent="0.2"/>
  <cols>
    <col min="1" max="1" width="11.42578125" style="110"/>
    <col min="2" max="2" width="32.85546875" style="110" bestFit="1" customWidth="1"/>
    <col min="3" max="20" width="12.28515625" style="110" customWidth="1"/>
    <col min="21" max="21" width="0.140625" style="110" customWidth="1"/>
    <col min="22" max="22" width="12.5703125" style="110" hidden="1" customWidth="1"/>
    <col min="23" max="55" width="12.28515625" style="110" customWidth="1"/>
    <col min="56" max="16384" width="11.42578125" style="110"/>
  </cols>
  <sheetData>
    <row r="2" spans="1:12" ht="40.5" customHeight="1" x14ac:dyDescent="0.2">
      <c r="B2" s="11"/>
      <c r="C2" s="63"/>
    </row>
    <row r="3" spans="1:12" ht="27.95" customHeight="1" x14ac:dyDescent="0.2">
      <c r="A3" s="13"/>
      <c r="B3" s="65"/>
      <c r="C3" s="63"/>
      <c r="D3" s="13"/>
      <c r="E3" s="13"/>
      <c r="F3" s="13"/>
      <c r="G3" s="13"/>
      <c r="H3" s="13"/>
      <c r="I3" s="13"/>
      <c r="J3" s="13"/>
      <c r="K3" s="13"/>
      <c r="L3" s="13"/>
    </row>
    <row r="4" spans="1:12" ht="15" x14ac:dyDescent="0.2">
      <c r="A4" s="13"/>
      <c r="B4" s="65"/>
      <c r="C4" s="63"/>
      <c r="D4" s="13"/>
      <c r="E4" s="13"/>
      <c r="F4" s="13"/>
      <c r="G4" s="13"/>
      <c r="H4" s="13"/>
      <c r="I4" s="13"/>
      <c r="J4" s="13"/>
      <c r="K4" s="13"/>
      <c r="L4" s="13"/>
    </row>
    <row r="5" spans="1:12" x14ac:dyDescent="0.2">
      <c r="A5" s="13"/>
      <c r="B5" s="13"/>
      <c r="C5" s="13"/>
      <c r="D5" s="13"/>
      <c r="E5" s="13"/>
      <c r="F5" s="13"/>
      <c r="G5" s="13"/>
      <c r="H5" s="13"/>
      <c r="I5" s="13"/>
      <c r="J5" s="13"/>
      <c r="K5" s="13"/>
      <c r="L5" s="13"/>
    </row>
    <row r="6" spans="1:12" ht="39" customHeight="1" x14ac:dyDescent="0.2">
      <c r="A6" s="13"/>
      <c r="B6" s="13"/>
      <c r="C6" s="44" t="s">
        <v>170</v>
      </c>
      <c r="D6" s="44" t="s">
        <v>175</v>
      </c>
      <c r="E6" s="44" t="s">
        <v>176</v>
      </c>
      <c r="F6" s="72" t="s">
        <v>179</v>
      </c>
      <c r="G6" s="44" t="s">
        <v>183</v>
      </c>
      <c r="H6" s="44" t="s">
        <v>247</v>
      </c>
      <c r="I6" s="44" t="s">
        <v>264</v>
      </c>
      <c r="J6" s="44" t="s">
        <v>268</v>
      </c>
    </row>
    <row r="7" spans="1:12" ht="17.100000000000001" customHeight="1" thickBot="1" x14ac:dyDescent="0.25">
      <c r="A7" s="13"/>
      <c r="B7" s="66" t="s">
        <v>52</v>
      </c>
      <c r="C7" s="46">
        <v>468</v>
      </c>
      <c r="D7" s="46">
        <v>91</v>
      </c>
      <c r="E7" s="46">
        <v>342</v>
      </c>
      <c r="F7" s="46">
        <v>448</v>
      </c>
      <c r="G7" s="46">
        <v>576</v>
      </c>
      <c r="H7" s="46">
        <v>492</v>
      </c>
      <c r="I7" s="46">
        <v>399</v>
      </c>
      <c r="J7" s="46">
        <v>419</v>
      </c>
    </row>
    <row r="8" spans="1:12" ht="17.100000000000001" customHeight="1" thickBot="1" x14ac:dyDescent="0.25">
      <c r="A8" s="13"/>
      <c r="B8" s="66" t="s">
        <v>53</v>
      </c>
      <c r="C8" s="46">
        <v>41</v>
      </c>
      <c r="D8" s="46">
        <v>13</v>
      </c>
      <c r="E8" s="46">
        <v>41</v>
      </c>
      <c r="F8" s="46">
        <v>57</v>
      </c>
      <c r="G8" s="46">
        <v>44</v>
      </c>
      <c r="H8" s="46">
        <v>51</v>
      </c>
      <c r="I8" s="46">
        <v>121</v>
      </c>
      <c r="J8" s="46">
        <v>48</v>
      </c>
    </row>
    <row r="9" spans="1:12" ht="17.100000000000001" customHeight="1" thickBot="1" x14ac:dyDescent="0.25">
      <c r="A9" s="13"/>
      <c r="B9" s="66" t="s">
        <v>166</v>
      </c>
      <c r="C9" s="46">
        <v>32</v>
      </c>
      <c r="D9" s="46">
        <v>11</v>
      </c>
      <c r="E9" s="46">
        <v>22</v>
      </c>
      <c r="F9" s="46">
        <v>43</v>
      </c>
      <c r="G9" s="46">
        <v>36</v>
      </c>
      <c r="H9" s="46">
        <v>43</v>
      </c>
      <c r="I9" s="46">
        <v>21</v>
      </c>
      <c r="J9" s="46">
        <v>31</v>
      </c>
    </row>
    <row r="10" spans="1:12" ht="17.100000000000001" customHeight="1" thickBot="1" x14ac:dyDescent="0.25">
      <c r="A10" s="13"/>
      <c r="B10" s="66" t="s">
        <v>47</v>
      </c>
      <c r="C10" s="46">
        <v>37</v>
      </c>
      <c r="D10" s="46">
        <v>7</v>
      </c>
      <c r="E10" s="46">
        <v>43</v>
      </c>
      <c r="F10" s="46">
        <v>51</v>
      </c>
      <c r="G10" s="46">
        <v>59</v>
      </c>
      <c r="H10" s="46">
        <v>46</v>
      </c>
      <c r="I10" s="46">
        <v>28</v>
      </c>
      <c r="J10" s="46">
        <v>25</v>
      </c>
    </row>
    <row r="11" spans="1:12" ht="17.100000000000001" customHeight="1" thickBot="1" x14ac:dyDescent="0.25">
      <c r="A11" s="13"/>
      <c r="B11" s="66" t="s">
        <v>8</v>
      </c>
      <c r="C11" s="46">
        <v>138</v>
      </c>
      <c r="D11" s="46">
        <v>17</v>
      </c>
      <c r="E11" s="46">
        <v>90</v>
      </c>
      <c r="F11" s="46">
        <v>137</v>
      </c>
      <c r="G11" s="46">
        <v>139</v>
      </c>
      <c r="H11" s="46">
        <v>143</v>
      </c>
      <c r="I11" s="46">
        <v>94</v>
      </c>
      <c r="J11" s="46">
        <v>124</v>
      </c>
    </row>
    <row r="12" spans="1:12" ht="17.100000000000001" customHeight="1" thickBot="1" x14ac:dyDescent="0.25">
      <c r="A12" s="13"/>
      <c r="B12" s="66" t="s">
        <v>9</v>
      </c>
      <c r="C12" s="46">
        <v>19</v>
      </c>
      <c r="D12" s="46">
        <v>12</v>
      </c>
      <c r="E12" s="46">
        <v>20</v>
      </c>
      <c r="F12" s="46">
        <v>26</v>
      </c>
      <c r="G12" s="46">
        <v>22</v>
      </c>
      <c r="H12" s="46">
        <v>86</v>
      </c>
      <c r="I12" s="46">
        <v>4</v>
      </c>
      <c r="J12" s="46">
        <v>13</v>
      </c>
    </row>
    <row r="13" spans="1:12" ht="17.100000000000001" customHeight="1" thickBot="1" x14ac:dyDescent="0.25">
      <c r="A13" s="13"/>
      <c r="B13" s="66" t="s">
        <v>54</v>
      </c>
      <c r="C13" s="46">
        <v>71</v>
      </c>
      <c r="D13" s="46">
        <v>13</v>
      </c>
      <c r="E13" s="46">
        <v>53</v>
      </c>
      <c r="F13" s="46">
        <v>116</v>
      </c>
      <c r="G13" s="46">
        <v>83</v>
      </c>
      <c r="H13" s="46">
        <v>91</v>
      </c>
      <c r="I13" s="46">
        <v>57</v>
      </c>
      <c r="J13" s="46">
        <v>163</v>
      </c>
    </row>
    <row r="14" spans="1:12" ht="17.100000000000001" customHeight="1" thickBot="1" x14ac:dyDescent="0.25">
      <c r="A14" s="13"/>
      <c r="B14" s="66" t="s">
        <v>49</v>
      </c>
      <c r="C14" s="46">
        <v>51</v>
      </c>
      <c r="D14" s="46">
        <v>16</v>
      </c>
      <c r="E14" s="46">
        <v>61</v>
      </c>
      <c r="F14" s="46">
        <v>121</v>
      </c>
      <c r="G14" s="46">
        <v>117</v>
      </c>
      <c r="H14" s="46">
        <v>182</v>
      </c>
      <c r="I14" s="46">
        <v>89</v>
      </c>
      <c r="J14" s="46">
        <v>128</v>
      </c>
    </row>
    <row r="15" spans="1:12" ht="17.100000000000001" customHeight="1" thickBot="1" x14ac:dyDescent="0.25">
      <c r="A15" s="13"/>
      <c r="B15" s="66" t="s">
        <v>26</v>
      </c>
      <c r="C15" s="46">
        <v>467</v>
      </c>
      <c r="D15" s="46">
        <v>21</v>
      </c>
      <c r="E15" s="46">
        <v>195</v>
      </c>
      <c r="F15" s="46">
        <v>386</v>
      </c>
      <c r="G15" s="46">
        <v>407</v>
      </c>
      <c r="H15" s="46">
        <v>453</v>
      </c>
      <c r="I15" s="46">
        <v>427</v>
      </c>
      <c r="J15" s="46">
        <v>479</v>
      </c>
    </row>
    <row r="16" spans="1:12" ht="17.100000000000001" customHeight="1" thickBot="1" x14ac:dyDescent="0.25">
      <c r="A16" s="13"/>
      <c r="B16" s="66" t="s">
        <v>48</v>
      </c>
      <c r="C16" s="46">
        <v>520</v>
      </c>
      <c r="D16" s="46">
        <v>57</v>
      </c>
      <c r="E16" s="46">
        <v>369</v>
      </c>
      <c r="F16" s="46">
        <v>674</v>
      </c>
      <c r="G16" s="46">
        <v>468</v>
      </c>
      <c r="H16" s="46">
        <v>641</v>
      </c>
      <c r="I16" s="46">
        <v>531</v>
      </c>
      <c r="J16" s="46">
        <v>552</v>
      </c>
    </row>
    <row r="17" spans="1:10" ht="17.100000000000001" customHeight="1" thickBot="1" x14ac:dyDescent="0.25">
      <c r="A17" s="13"/>
      <c r="B17" s="66" t="s">
        <v>21</v>
      </c>
      <c r="C17" s="46">
        <v>23</v>
      </c>
      <c r="D17" s="46">
        <v>3</v>
      </c>
      <c r="E17" s="46">
        <v>21</v>
      </c>
      <c r="F17" s="46">
        <v>34</v>
      </c>
      <c r="G17" s="46">
        <v>25</v>
      </c>
      <c r="H17" s="46">
        <v>29</v>
      </c>
      <c r="I17" s="46">
        <v>22</v>
      </c>
      <c r="J17" s="46">
        <v>28</v>
      </c>
    </row>
    <row r="18" spans="1:10" ht="17.100000000000001" customHeight="1" thickBot="1" x14ac:dyDescent="0.25">
      <c r="A18" s="13"/>
      <c r="B18" s="66" t="s">
        <v>10</v>
      </c>
      <c r="C18" s="46">
        <v>55</v>
      </c>
      <c r="D18" s="46">
        <v>10</v>
      </c>
      <c r="E18" s="46">
        <v>51</v>
      </c>
      <c r="F18" s="46">
        <v>90</v>
      </c>
      <c r="G18" s="46">
        <v>106</v>
      </c>
      <c r="H18" s="46">
        <v>89</v>
      </c>
      <c r="I18" s="46">
        <v>59</v>
      </c>
      <c r="J18" s="46">
        <v>82</v>
      </c>
    </row>
    <row r="19" spans="1:10" ht="17.100000000000001" customHeight="1" thickBot="1" x14ac:dyDescent="0.25">
      <c r="A19" s="13"/>
      <c r="B19" s="66" t="s">
        <v>167</v>
      </c>
      <c r="C19" s="46">
        <v>177</v>
      </c>
      <c r="D19" s="46">
        <v>11</v>
      </c>
      <c r="E19" s="46">
        <v>47</v>
      </c>
      <c r="F19" s="46">
        <v>142</v>
      </c>
      <c r="G19" s="46">
        <v>142</v>
      </c>
      <c r="H19" s="46">
        <v>180</v>
      </c>
      <c r="I19" s="46">
        <v>96</v>
      </c>
      <c r="J19" s="46">
        <v>123</v>
      </c>
    </row>
    <row r="20" spans="1:10" ht="17.100000000000001" customHeight="1" thickBot="1" x14ac:dyDescent="0.25">
      <c r="A20" s="13"/>
      <c r="B20" s="66" t="s">
        <v>168</v>
      </c>
      <c r="C20" s="46">
        <v>239</v>
      </c>
      <c r="D20" s="46">
        <v>8</v>
      </c>
      <c r="E20" s="46">
        <v>172</v>
      </c>
      <c r="F20" s="46">
        <v>273</v>
      </c>
      <c r="G20" s="46">
        <v>263</v>
      </c>
      <c r="H20" s="46">
        <v>247</v>
      </c>
      <c r="I20" s="46">
        <v>190</v>
      </c>
      <c r="J20" s="46">
        <v>229</v>
      </c>
    </row>
    <row r="21" spans="1:10" ht="17.100000000000001" customHeight="1" thickBot="1" x14ac:dyDescent="0.25">
      <c r="A21" s="13"/>
      <c r="B21" s="66" t="s">
        <v>169</v>
      </c>
      <c r="C21" s="46">
        <v>3</v>
      </c>
      <c r="D21" s="46">
        <v>4</v>
      </c>
      <c r="E21" s="46">
        <v>9</v>
      </c>
      <c r="F21" s="46">
        <v>20</v>
      </c>
      <c r="G21" s="46">
        <v>6</v>
      </c>
      <c r="H21" s="46">
        <v>16</v>
      </c>
      <c r="I21" s="46">
        <v>7</v>
      </c>
      <c r="J21" s="46">
        <v>6</v>
      </c>
    </row>
    <row r="22" spans="1:10" ht="17.100000000000001" customHeight="1" thickBot="1" x14ac:dyDescent="0.25">
      <c r="A22" s="13"/>
      <c r="B22" s="66" t="s">
        <v>51</v>
      </c>
      <c r="C22" s="46">
        <v>24</v>
      </c>
      <c r="D22" s="46">
        <v>6</v>
      </c>
      <c r="E22" s="46">
        <v>14</v>
      </c>
      <c r="F22" s="46">
        <v>32</v>
      </c>
      <c r="G22" s="46">
        <v>45</v>
      </c>
      <c r="H22" s="46">
        <v>47</v>
      </c>
      <c r="I22" s="46">
        <v>36</v>
      </c>
      <c r="J22" s="46">
        <v>41</v>
      </c>
    </row>
    <row r="23" spans="1:10" ht="17.100000000000001" customHeight="1" thickBot="1" x14ac:dyDescent="0.25">
      <c r="A23" s="13"/>
      <c r="B23" s="66" t="s">
        <v>11</v>
      </c>
      <c r="C23" s="46">
        <v>27</v>
      </c>
      <c r="D23" s="46">
        <v>0</v>
      </c>
      <c r="E23" s="46">
        <v>14</v>
      </c>
      <c r="F23" s="46">
        <v>9</v>
      </c>
      <c r="G23" s="46">
        <v>10</v>
      </c>
      <c r="H23" s="46">
        <v>13</v>
      </c>
      <c r="I23" s="46">
        <v>22</v>
      </c>
      <c r="J23" s="46">
        <v>12</v>
      </c>
    </row>
    <row r="24" spans="1:10" ht="17.100000000000001" customHeight="1" thickBot="1" x14ac:dyDescent="0.25">
      <c r="A24" s="13"/>
      <c r="B24" s="68" t="s">
        <v>22</v>
      </c>
      <c r="C24" s="69">
        <f t="shared" ref="C24:D24" si="0">SUM(C7:C23)</f>
        <v>2392</v>
      </c>
      <c r="D24" s="69">
        <f t="shared" si="0"/>
        <v>300</v>
      </c>
      <c r="E24" s="69">
        <f t="shared" ref="E24:J24" si="1">SUM(E7:E23)</f>
        <v>1564</v>
      </c>
      <c r="F24" s="69">
        <f t="shared" si="1"/>
        <v>2659</v>
      </c>
      <c r="G24" s="69">
        <f t="shared" si="1"/>
        <v>2548</v>
      </c>
      <c r="H24" s="69">
        <f t="shared" si="1"/>
        <v>2849</v>
      </c>
      <c r="I24" s="69">
        <f t="shared" si="1"/>
        <v>2203</v>
      </c>
      <c r="J24" s="69">
        <f t="shared" si="1"/>
        <v>2503</v>
      </c>
    </row>
    <row r="25" spans="1:10" ht="15" customHeight="1" x14ac:dyDescent="0.2"/>
    <row r="26" spans="1:10" ht="15" customHeight="1" x14ac:dyDescent="0.2"/>
    <row r="27" spans="1:10" ht="15" customHeight="1" x14ac:dyDescent="0.2">
      <c r="B27" s="70"/>
      <c r="C27" s="75"/>
      <c r="D27" s="75"/>
      <c r="E27" s="75"/>
      <c r="F27" s="75"/>
      <c r="G27" s="75"/>
      <c r="H27" s="75"/>
    </row>
    <row r="28" spans="1:10" ht="15" customHeight="1" x14ac:dyDescent="0.2">
      <c r="B28" s="65"/>
      <c r="C28" s="13"/>
      <c r="D28" s="13"/>
      <c r="E28" s="13"/>
    </row>
    <row r="29" spans="1:10" ht="15" customHeight="1" x14ac:dyDescent="0.2"/>
    <row r="30" spans="1:10" ht="39" customHeight="1" x14ac:dyDescent="0.2">
      <c r="B30" s="13"/>
      <c r="C30" s="45" t="s">
        <v>184</v>
      </c>
      <c r="D30" s="45" t="s">
        <v>248</v>
      </c>
      <c r="E30" s="45" t="s">
        <v>265</v>
      </c>
      <c r="F30" s="45" t="s">
        <v>269</v>
      </c>
    </row>
    <row r="31" spans="1:10" ht="17.100000000000001" customHeight="1" thickBot="1" x14ac:dyDescent="0.25">
      <c r="B31" s="66" t="s">
        <v>52</v>
      </c>
      <c r="C31" s="42">
        <f t="shared" ref="C31:D48" si="2">+(G7-C7)/C7</f>
        <v>0.23076923076923078</v>
      </c>
      <c r="D31" s="42">
        <f>+IF(D7&gt;0,(H7-D7)/D7,"-")</f>
        <v>4.4065934065934069</v>
      </c>
      <c r="E31" s="42">
        <f>+IF(E7&gt;0,(I7-E7)/E7,"-")</f>
        <v>0.16666666666666666</v>
      </c>
      <c r="F31" s="42">
        <f>+IF(F7&gt;0,(J7-F7)/F7,"-")</f>
        <v>-6.4732142857142863E-2</v>
      </c>
    </row>
    <row r="32" spans="1:10" ht="17.100000000000001" customHeight="1" thickBot="1" x14ac:dyDescent="0.25">
      <c r="B32" s="66" t="s">
        <v>53</v>
      </c>
      <c r="C32" s="42">
        <f t="shared" si="2"/>
        <v>7.3170731707317069E-2</v>
      </c>
      <c r="D32" s="42">
        <f t="shared" ref="D32:D47" si="3">+IF(D8&gt;0,(H8-D8)/D8,"-")</f>
        <v>2.9230769230769229</v>
      </c>
      <c r="E32" s="42">
        <f t="shared" ref="E32:E48" si="4">+IF(E8&gt;0,(I8-E8)/E8,"-")</f>
        <v>1.9512195121951219</v>
      </c>
      <c r="F32" s="42">
        <f t="shared" ref="F32:F48" si="5">+IF(F8&gt;0,(J8-F8)/F8,"-")</f>
        <v>-0.15789473684210525</v>
      </c>
    </row>
    <row r="33" spans="2:6" ht="17.100000000000001" customHeight="1" thickBot="1" x14ac:dyDescent="0.25">
      <c r="B33" s="66" t="s">
        <v>166</v>
      </c>
      <c r="C33" s="42">
        <f t="shared" si="2"/>
        <v>0.125</v>
      </c>
      <c r="D33" s="42">
        <f t="shared" si="3"/>
        <v>2.9090909090909092</v>
      </c>
      <c r="E33" s="42">
        <f t="shared" si="4"/>
        <v>-4.5454545454545456E-2</v>
      </c>
      <c r="F33" s="42">
        <f t="shared" si="5"/>
        <v>-0.27906976744186046</v>
      </c>
    </row>
    <row r="34" spans="2:6" ht="17.100000000000001" customHeight="1" thickBot="1" x14ac:dyDescent="0.25">
      <c r="B34" s="66" t="s">
        <v>47</v>
      </c>
      <c r="C34" s="42">
        <f t="shared" si="2"/>
        <v>0.59459459459459463</v>
      </c>
      <c r="D34" s="42">
        <f t="shared" si="3"/>
        <v>5.5714285714285712</v>
      </c>
      <c r="E34" s="42">
        <f t="shared" si="4"/>
        <v>-0.34883720930232559</v>
      </c>
      <c r="F34" s="42">
        <f t="shared" si="5"/>
        <v>-0.50980392156862742</v>
      </c>
    </row>
    <row r="35" spans="2:6" ht="17.100000000000001" customHeight="1" thickBot="1" x14ac:dyDescent="0.25">
      <c r="B35" s="66" t="s">
        <v>8</v>
      </c>
      <c r="C35" s="42">
        <f t="shared" si="2"/>
        <v>7.246376811594203E-3</v>
      </c>
      <c r="D35" s="42">
        <f t="shared" si="3"/>
        <v>7.4117647058823533</v>
      </c>
      <c r="E35" s="42">
        <f t="shared" si="4"/>
        <v>4.4444444444444446E-2</v>
      </c>
      <c r="F35" s="42">
        <f t="shared" si="5"/>
        <v>-9.4890510948905105E-2</v>
      </c>
    </row>
    <row r="36" spans="2:6" ht="17.100000000000001" customHeight="1" thickBot="1" x14ac:dyDescent="0.25">
      <c r="B36" s="66" t="s">
        <v>9</v>
      </c>
      <c r="C36" s="42">
        <f t="shared" si="2"/>
        <v>0.15789473684210525</v>
      </c>
      <c r="D36" s="42">
        <f t="shared" si="3"/>
        <v>6.166666666666667</v>
      </c>
      <c r="E36" s="42">
        <f t="shared" si="4"/>
        <v>-0.8</v>
      </c>
      <c r="F36" s="42">
        <f t="shared" si="5"/>
        <v>-0.5</v>
      </c>
    </row>
    <row r="37" spans="2:6" ht="17.100000000000001" customHeight="1" thickBot="1" x14ac:dyDescent="0.25">
      <c r="B37" s="66" t="s">
        <v>54</v>
      </c>
      <c r="C37" s="42">
        <f t="shared" si="2"/>
        <v>0.16901408450704225</v>
      </c>
      <c r="D37" s="42">
        <f t="shared" si="3"/>
        <v>6</v>
      </c>
      <c r="E37" s="42">
        <f t="shared" si="4"/>
        <v>7.5471698113207544E-2</v>
      </c>
      <c r="F37" s="42">
        <f t="shared" si="5"/>
        <v>0.40517241379310343</v>
      </c>
    </row>
    <row r="38" spans="2:6" ht="17.100000000000001" customHeight="1" thickBot="1" x14ac:dyDescent="0.25">
      <c r="B38" s="66" t="s">
        <v>49</v>
      </c>
      <c r="C38" s="42">
        <f t="shared" si="2"/>
        <v>1.2941176470588236</v>
      </c>
      <c r="D38" s="42">
        <f t="shared" si="3"/>
        <v>10.375</v>
      </c>
      <c r="E38" s="42">
        <f t="shared" si="4"/>
        <v>0.45901639344262296</v>
      </c>
      <c r="F38" s="42">
        <f t="shared" si="5"/>
        <v>5.7851239669421489E-2</v>
      </c>
    </row>
    <row r="39" spans="2:6" ht="17.100000000000001" customHeight="1" thickBot="1" x14ac:dyDescent="0.25">
      <c r="B39" s="66" t="s">
        <v>26</v>
      </c>
      <c r="C39" s="42">
        <f t="shared" si="2"/>
        <v>-0.1284796573875803</v>
      </c>
      <c r="D39" s="42">
        <f t="shared" si="3"/>
        <v>20.571428571428573</v>
      </c>
      <c r="E39" s="42">
        <f t="shared" si="4"/>
        <v>1.1897435897435897</v>
      </c>
      <c r="F39" s="42">
        <f t="shared" si="5"/>
        <v>0.24093264248704663</v>
      </c>
    </row>
    <row r="40" spans="2:6" ht="17.100000000000001" customHeight="1" thickBot="1" x14ac:dyDescent="0.25">
      <c r="B40" s="66" t="s">
        <v>48</v>
      </c>
      <c r="C40" s="42">
        <f t="shared" si="2"/>
        <v>-0.1</v>
      </c>
      <c r="D40" s="42">
        <f t="shared" si="3"/>
        <v>10.245614035087719</v>
      </c>
      <c r="E40" s="42">
        <f t="shared" si="4"/>
        <v>0.43902439024390244</v>
      </c>
      <c r="F40" s="42">
        <f t="shared" si="5"/>
        <v>-0.18100890207715134</v>
      </c>
    </row>
    <row r="41" spans="2:6" ht="17.100000000000001" customHeight="1" thickBot="1" x14ac:dyDescent="0.25">
      <c r="B41" s="66" t="s">
        <v>21</v>
      </c>
      <c r="C41" s="42">
        <f t="shared" si="2"/>
        <v>8.6956521739130432E-2</v>
      </c>
      <c r="D41" s="42">
        <f t="shared" si="3"/>
        <v>8.6666666666666661</v>
      </c>
      <c r="E41" s="42">
        <f t="shared" si="4"/>
        <v>4.7619047619047616E-2</v>
      </c>
      <c r="F41" s="42">
        <f t="shared" si="5"/>
        <v>-0.17647058823529413</v>
      </c>
    </row>
    <row r="42" spans="2:6" ht="17.100000000000001" customHeight="1" thickBot="1" x14ac:dyDescent="0.25">
      <c r="B42" s="66" t="s">
        <v>10</v>
      </c>
      <c r="C42" s="42">
        <f t="shared" si="2"/>
        <v>0.92727272727272725</v>
      </c>
      <c r="D42" s="42">
        <f t="shared" si="3"/>
        <v>7.9</v>
      </c>
      <c r="E42" s="42">
        <f t="shared" si="4"/>
        <v>0.15686274509803921</v>
      </c>
      <c r="F42" s="42">
        <f t="shared" si="5"/>
        <v>-8.8888888888888892E-2</v>
      </c>
    </row>
    <row r="43" spans="2:6" ht="17.100000000000001" customHeight="1" thickBot="1" x14ac:dyDescent="0.25">
      <c r="B43" s="66" t="s">
        <v>167</v>
      </c>
      <c r="C43" s="42">
        <f t="shared" si="2"/>
        <v>-0.19774011299435029</v>
      </c>
      <c r="D43" s="42">
        <f t="shared" si="3"/>
        <v>15.363636363636363</v>
      </c>
      <c r="E43" s="42">
        <f t="shared" si="4"/>
        <v>1.0425531914893618</v>
      </c>
      <c r="F43" s="42">
        <f t="shared" si="5"/>
        <v>-0.13380281690140844</v>
      </c>
    </row>
    <row r="44" spans="2:6" ht="17.100000000000001" customHeight="1" thickBot="1" x14ac:dyDescent="0.25">
      <c r="B44" s="66" t="s">
        <v>168</v>
      </c>
      <c r="C44" s="42">
        <f t="shared" si="2"/>
        <v>0.100418410041841</v>
      </c>
      <c r="D44" s="42">
        <f t="shared" si="3"/>
        <v>29.875</v>
      </c>
      <c r="E44" s="42">
        <f t="shared" si="4"/>
        <v>0.10465116279069768</v>
      </c>
      <c r="F44" s="42">
        <f t="shared" si="5"/>
        <v>-0.16117216117216118</v>
      </c>
    </row>
    <row r="45" spans="2:6" ht="17.100000000000001" customHeight="1" thickBot="1" x14ac:dyDescent="0.25">
      <c r="B45" s="66" t="s">
        <v>169</v>
      </c>
      <c r="C45" s="42">
        <f t="shared" si="2"/>
        <v>1</v>
      </c>
      <c r="D45" s="42">
        <f t="shared" si="3"/>
        <v>3</v>
      </c>
      <c r="E45" s="42">
        <f t="shared" si="4"/>
        <v>-0.22222222222222221</v>
      </c>
      <c r="F45" s="42">
        <f t="shared" si="5"/>
        <v>-0.7</v>
      </c>
    </row>
    <row r="46" spans="2:6" ht="17.100000000000001" customHeight="1" thickBot="1" x14ac:dyDescent="0.25">
      <c r="B46" s="66" t="s">
        <v>51</v>
      </c>
      <c r="C46" s="42">
        <f t="shared" si="2"/>
        <v>0.875</v>
      </c>
      <c r="D46" s="42">
        <f t="shared" si="3"/>
        <v>6.833333333333333</v>
      </c>
      <c r="E46" s="42">
        <f t="shared" si="4"/>
        <v>1.5714285714285714</v>
      </c>
      <c r="F46" s="42">
        <f t="shared" si="5"/>
        <v>0.28125</v>
      </c>
    </row>
    <row r="47" spans="2:6" ht="17.100000000000001" customHeight="1" thickBot="1" x14ac:dyDescent="0.25">
      <c r="B47" s="66" t="s">
        <v>11</v>
      </c>
      <c r="C47" s="42">
        <f t="shared" si="2"/>
        <v>-0.62962962962962965</v>
      </c>
      <c r="D47" s="42" t="str">
        <f t="shared" si="3"/>
        <v>-</v>
      </c>
      <c r="E47" s="42">
        <f t="shared" si="4"/>
        <v>0.5714285714285714</v>
      </c>
      <c r="F47" s="42">
        <f t="shared" si="5"/>
        <v>0.33333333333333331</v>
      </c>
    </row>
    <row r="48" spans="2:6" ht="17.100000000000001" customHeight="1" thickBot="1" x14ac:dyDescent="0.25">
      <c r="B48" s="68" t="s">
        <v>22</v>
      </c>
      <c r="C48" s="77">
        <f t="shared" si="2"/>
        <v>6.5217391304347824E-2</v>
      </c>
      <c r="D48" s="77">
        <f t="shared" si="2"/>
        <v>8.4966666666666661</v>
      </c>
      <c r="E48" s="77">
        <f t="shared" si="4"/>
        <v>0.40856777493606139</v>
      </c>
      <c r="F48" s="77">
        <f t="shared" si="5"/>
        <v>-5.8668672433245583E-2</v>
      </c>
    </row>
    <row r="51" spans="1:28"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row>
    <row r="52" spans="1:28" x14ac:dyDescent="0.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row>
    <row r="53" spans="1:28" x14ac:dyDescent="0.2">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row>
    <row r="54" spans="1:28" ht="39" customHeight="1" x14ac:dyDescent="0.2">
      <c r="A54" s="13"/>
      <c r="B54" s="13"/>
      <c r="C54" s="44" t="s">
        <v>170</v>
      </c>
      <c r="D54" s="44" t="s">
        <v>175</v>
      </c>
      <c r="E54" s="44" t="s">
        <v>176</v>
      </c>
      <c r="F54" s="72" t="s">
        <v>179</v>
      </c>
      <c r="G54" s="44" t="s">
        <v>183</v>
      </c>
      <c r="H54" s="44" t="s">
        <v>247</v>
      </c>
      <c r="I54" s="44" t="s">
        <v>264</v>
      </c>
      <c r="J54" s="44" t="s">
        <v>268</v>
      </c>
      <c r="K54" s="13"/>
      <c r="L54" s="13"/>
      <c r="M54" s="13"/>
      <c r="N54" s="13"/>
      <c r="O54" s="13"/>
      <c r="P54" s="13"/>
      <c r="Q54" s="13"/>
      <c r="R54" s="13"/>
      <c r="S54" s="13"/>
      <c r="T54" s="13"/>
      <c r="U54" s="13"/>
      <c r="V54" s="13"/>
      <c r="W54" s="13"/>
      <c r="X54" s="13"/>
      <c r="Y54" s="13"/>
      <c r="Z54" s="13"/>
      <c r="AA54" s="13"/>
      <c r="AB54" s="13"/>
    </row>
    <row r="55" spans="1:28" ht="15" thickBot="1" x14ac:dyDescent="0.25">
      <c r="A55" s="13"/>
      <c r="B55" s="66" t="s">
        <v>52</v>
      </c>
      <c r="C55" s="127">
        <f>+C7/U55*100000</f>
        <v>5.4193707068422681</v>
      </c>
      <c r="D55" s="127">
        <f>+D7/U55*100000</f>
        <v>1.053766526330441</v>
      </c>
      <c r="E55" s="127">
        <f>+E7/U55*100000</f>
        <v>3.9603093626924268</v>
      </c>
      <c r="F55" s="127">
        <f>+F7/U55*100000</f>
        <v>5.1877736680883251</v>
      </c>
      <c r="G55" s="127">
        <f>+G7/$V55*100000</f>
        <v>6.664981136136289</v>
      </c>
      <c r="H55" s="127">
        <f>+H7/$V55*100000</f>
        <v>5.6930047204497471</v>
      </c>
      <c r="I55" s="127">
        <f>+I7/$V55*100000</f>
        <v>4.6168879745110756</v>
      </c>
      <c r="J55" s="127">
        <f>+J7/$V55*100000</f>
        <v>4.8483109306269192</v>
      </c>
      <c r="K55" s="13"/>
      <c r="L55" s="13"/>
      <c r="M55" s="13"/>
      <c r="N55" s="13"/>
      <c r="O55" s="13"/>
      <c r="P55" s="13"/>
      <c r="Q55" s="13"/>
      <c r="R55" s="13"/>
      <c r="S55" s="13"/>
      <c r="T55" s="13"/>
      <c r="U55" s="13">
        <v>8635689</v>
      </c>
      <c r="V55" s="132">
        <v>8642185</v>
      </c>
      <c r="W55" s="13"/>
      <c r="X55" s="13"/>
      <c r="Y55" s="13"/>
      <c r="Z55" s="13"/>
      <c r="AA55" s="13"/>
      <c r="AB55" s="13"/>
    </row>
    <row r="56" spans="1:28" ht="15" thickBot="1" x14ac:dyDescent="0.25">
      <c r="A56" s="13"/>
      <c r="B56" s="66" t="s">
        <v>53</v>
      </c>
      <c r="C56" s="127">
        <f t="shared" ref="C56:C72" si="6">+C8/U56*100000</f>
        <v>3.0841189687608841</v>
      </c>
      <c r="D56" s="127">
        <f t="shared" ref="D56:D72" si="7">+D8/U56*100000</f>
        <v>0.97789138033881684</v>
      </c>
      <c r="E56" s="127">
        <f t="shared" ref="E56:E72" si="8">+E8/U56*100000</f>
        <v>3.0841189687608841</v>
      </c>
      <c r="F56" s="127">
        <f t="shared" ref="F56:F71" si="9">+F8/U56*100000</f>
        <v>4.2876775907163509</v>
      </c>
      <c r="G56" s="127">
        <f t="shared" ref="G56:J72" si="10">+G8/$V56*100000</f>
        <v>3.3175973658276914</v>
      </c>
      <c r="H56" s="127">
        <f t="shared" si="10"/>
        <v>3.8453969467548244</v>
      </c>
      <c r="I56" s="127">
        <f t="shared" si="10"/>
        <v>9.1233927560261527</v>
      </c>
      <c r="J56" s="127">
        <f t="shared" si="10"/>
        <v>3.6191971263574816</v>
      </c>
      <c r="K56" s="13"/>
      <c r="L56" s="13"/>
      <c r="M56" s="13"/>
      <c r="N56" s="13"/>
      <c r="O56" s="13"/>
      <c r="P56" s="13"/>
      <c r="Q56" s="13"/>
      <c r="R56" s="13"/>
      <c r="S56" s="13"/>
      <c r="T56" s="13"/>
      <c r="U56" s="13">
        <v>1329391</v>
      </c>
      <c r="V56" s="132">
        <v>1326261</v>
      </c>
      <c r="W56" s="13"/>
      <c r="X56" s="13"/>
      <c r="Y56" s="13"/>
      <c r="Z56" s="13"/>
      <c r="AA56" s="13"/>
      <c r="AB56" s="13"/>
    </row>
    <row r="57" spans="1:28" ht="15" thickBot="1" x14ac:dyDescent="0.25">
      <c r="A57" s="13"/>
      <c r="B57" s="66" t="s">
        <v>166</v>
      </c>
      <c r="C57" s="127">
        <f t="shared" si="6"/>
        <v>3.1409994660300904</v>
      </c>
      <c r="D57" s="127">
        <f t="shared" si="7"/>
        <v>1.0797185664478437</v>
      </c>
      <c r="E57" s="127">
        <f t="shared" si="8"/>
        <v>2.1594371328956874</v>
      </c>
      <c r="F57" s="127">
        <f t="shared" si="9"/>
        <v>4.2207180324779348</v>
      </c>
      <c r="G57" s="127">
        <f t="shared" si="10"/>
        <v>3.5580435504530579</v>
      </c>
      <c r="H57" s="127">
        <f t="shared" si="10"/>
        <v>4.2498853519300406</v>
      </c>
      <c r="I57" s="127">
        <f t="shared" si="10"/>
        <v>2.0755254044309503</v>
      </c>
      <c r="J57" s="127">
        <f t="shared" si="10"/>
        <v>3.0638708351123554</v>
      </c>
      <c r="K57" s="13"/>
      <c r="L57" s="13"/>
      <c r="M57" s="13"/>
      <c r="N57" s="13"/>
      <c r="O57" s="13"/>
      <c r="P57" s="13"/>
      <c r="Q57" s="13"/>
      <c r="R57" s="13"/>
      <c r="S57" s="13"/>
      <c r="T57" s="13"/>
      <c r="U57" s="13">
        <v>1018784</v>
      </c>
      <c r="V57" s="132">
        <v>1011792</v>
      </c>
      <c r="W57" s="13"/>
      <c r="X57" s="13"/>
      <c r="Y57" s="13"/>
      <c r="Z57" s="13"/>
      <c r="AA57" s="13"/>
      <c r="AB57" s="13"/>
    </row>
    <row r="58" spans="1:28" ht="15" thickBot="1" x14ac:dyDescent="0.25">
      <c r="A58" s="13"/>
      <c r="B58" s="66" t="s">
        <v>47</v>
      </c>
      <c r="C58" s="127">
        <f t="shared" si="6"/>
        <v>3.1582280804033656</v>
      </c>
      <c r="D58" s="127">
        <f t="shared" si="7"/>
        <v>0.59750260980604208</v>
      </c>
      <c r="E58" s="127">
        <f t="shared" si="8"/>
        <v>3.6703731745228296</v>
      </c>
      <c r="F58" s="127">
        <f t="shared" si="9"/>
        <v>4.3532333000154502</v>
      </c>
      <c r="G58" s="127">
        <f t="shared" si="10"/>
        <v>5.0298037183037119</v>
      </c>
      <c r="H58" s="127">
        <f t="shared" si="10"/>
        <v>3.9215418820673005</v>
      </c>
      <c r="I58" s="127">
        <f t="shared" si="10"/>
        <v>2.3870254934322701</v>
      </c>
      <c r="J58" s="127">
        <f t="shared" si="10"/>
        <v>2.131272761993098</v>
      </c>
      <c r="K58" s="13"/>
      <c r="L58" s="13"/>
      <c r="M58" s="13"/>
      <c r="N58" s="13"/>
      <c r="O58" s="13"/>
      <c r="P58" s="13"/>
      <c r="Q58" s="13"/>
      <c r="R58" s="13"/>
      <c r="S58" s="13"/>
      <c r="T58" s="13"/>
      <c r="U58" s="13">
        <v>1171543</v>
      </c>
      <c r="V58" s="132">
        <v>1173008</v>
      </c>
      <c r="W58" s="13"/>
      <c r="X58" s="13"/>
      <c r="Y58" s="13"/>
      <c r="Z58" s="13"/>
      <c r="AA58" s="13"/>
      <c r="AB58" s="13"/>
    </row>
    <row r="59" spans="1:28" ht="15" thickBot="1" x14ac:dyDescent="0.25">
      <c r="A59" s="13"/>
      <c r="B59" s="66" t="s">
        <v>8</v>
      </c>
      <c r="C59" s="127">
        <f t="shared" si="6"/>
        <v>6.3420516629043284</v>
      </c>
      <c r="D59" s="127">
        <f t="shared" si="7"/>
        <v>0.78126723383604046</v>
      </c>
      <c r="E59" s="127">
        <f t="shared" si="8"/>
        <v>4.1361206497202145</v>
      </c>
      <c r="F59" s="127">
        <f t="shared" si="9"/>
        <v>6.2960947667963261</v>
      </c>
      <c r="G59" s="127">
        <f t="shared" si="10"/>
        <v>6.3968514605070359</v>
      </c>
      <c r="H59" s="127">
        <f t="shared" si="10"/>
        <v>6.580933516924504</v>
      </c>
      <c r="I59" s="127">
        <f t="shared" si="10"/>
        <v>4.325928325810513</v>
      </c>
      <c r="J59" s="127">
        <f t="shared" si="10"/>
        <v>5.7065437489415283</v>
      </c>
      <c r="K59" s="13"/>
      <c r="L59" s="13"/>
      <c r="M59" s="13"/>
      <c r="N59" s="13"/>
      <c r="O59" s="13"/>
      <c r="P59" s="13"/>
      <c r="Q59" s="13"/>
      <c r="R59" s="13"/>
      <c r="S59" s="13"/>
      <c r="T59" s="13"/>
      <c r="U59" s="13">
        <v>2175952</v>
      </c>
      <c r="V59" s="132">
        <v>2172944</v>
      </c>
      <c r="W59" s="13"/>
      <c r="X59" s="13"/>
      <c r="Y59" s="13"/>
      <c r="Z59" s="13"/>
      <c r="AA59" s="13"/>
      <c r="AB59" s="13"/>
    </row>
    <row r="60" spans="1:28" ht="15" thickBot="1" x14ac:dyDescent="0.25">
      <c r="A60" s="13"/>
      <c r="B60" s="66" t="s">
        <v>9</v>
      </c>
      <c r="C60" s="127">
        <f t="shared" si="6"/>
        <v>3.2595362880743863</v>
      </c>
      <c r="D60" s="127">
        <f t="shared" si="7"/>
        <v>2.0586544977311911</v>
      </c>
      <c r="E60" s="127">
        <f t="shared" si="8"/>
        <v>3.4310908295519855</v>
      </c>
      <c r="F60" s="127">
        <f t="shared" si="9"/>
        <v>4.4604180784175815</v>
      </c>
      <c r="G60" s="127">
        <f t="shared" si="10"/>
        <v>3.763855693772701</v>
      </c>
      <c r="H60" s="127">
        <f t="shared" si="10"/>
        <v>14.71325407565692</v>
      </c>
      <c r="I60" s="127">
        <f t="shared" si="10"/>
        <v>0.68433739886776379</v>
      </c>
      <c r="J60" s="127">
        <f t="shared" si="10"/>
        <v>2.224096546320232</v>
      </c>
      <c r="K60" s="13"/>
      <c r="L60" s="13"/>
      <c r="M60" s="13"/>
      <c r="N60" s="13"/>
      <c r="O60" s="13"/>
      <c r="P60" s="13"/>
      <c r="Q60" s="13"/>
      <c r="R60" s="13"/>
      <c r="S60" s="13"/>
      <c r="T60" s="13"/>
      <c r="U60" s="13">
        <v>582905</v>
      </c>
      <c r="V60" s="132">
        <v>584507</v>
      </c>
      <c r="W60" s="13"/>
      <c r="X60" s="13"/>
      <c r="Y60" s="13"/>
      <c r="Z60" s="13"/>
      <c r="AA60" s="13"/>
      <c r="AB60" s="13"/>
    </row>
    <row r="61" spans="1:28" ht="15" thickBot="1" x14ac:dyDescent="0.25">
      <c r="A61" s="13"/>
      <c r="B61" s="66" t="s">
        <v>55</v>
      </c>
      <c r="C61" s="127">
        <f t="shared" si="6"/>
        <v>2.9646108969075349</v>
      </c>
      <c r="D61" s="127">
        <f t="shared" si="7"/>
        <v>0.54281607971546419</v>
      </c>
      <c r="E61" s="127">
        <f t="shared" si="8"/>
        <v>2.2130194019168923</v>
      </c>
      <c r="F61" s="127">
        <f t="shared" si="9"/>
        <v>4.8435896343841414</v>
      </c>
      <c r="G61" s="127">
        <f t="shared" si="10"/>
        <v>3.4828014647907657</v>
      </c>
      <c r="H61" s="127">
        <f t="shared" si="10"/>
        <v>3.818493172240478</v>
      </c>
      <c r="I61" s="127">
        <f t="shared" si="10"/>
        <v>2.3918034155792007</v>
      </c>
      <c r="J61" s="127">
        <f t="shared" si="10"/>
        <v>6.8397185392878894</v>
      </c>
      <c r="K61" s="13"/>
      <c r="L61" s="13"/>
      <c r="M61" s="13"/>
      <c r="N61" s="13"/>
      <c r="O61" s="13"/>
      <c r="P61" s="13"/>
      <c r="Q61" s="13"/>
      <c r="R61" s="13"/>
      <c r="S61" s="13"/>
      <c r="T61" s="13"/>
      <c r="U61" s="13">
        <v>2394918</v>
      </c>
      <c r="V61" s="132">
        <v>2383139</v>
      </c>
      <c r="W61" s="13"/>
      <c r="X61" s="13"/>
      <c r="Y61" s="13"/>
      <c r="Z61" s="13"/>
      <c r="AA61" s="13"/>
      <c r="AB61" s="13"/>
    </row>
    <row r="62" spans="1:28" ht="15" thickBot="1" x14ac:dyDescent="0.25">
      <c r="A62" s="13"/>
      <c r="B62" s="66" t="s">
        <v>49</v>
      </c>
      <c r="C62" s="127">
        <f t="shared" si="6"/>
        <v>2.4936180491008062</v>
      </c>
      <c r="D62" s="127">
        <f t="shared" si="7"/>
        <v>0.78231154481593923</v>
      </c>
      <c r="E62" s="127">
        <f t="shared" si="8"/>
        <v>2.9825627646107682</v>
      </c>
      <c r="F62" s="127">
        <f t="shared" si="9"/>
        <v>5.9162310576705401</v>
      </c>
      <c r="G62" s="127">
        <f t="shared" si="10"/>
        <v>5.7085367507789462</v>
      </c>
      <c r="H62" s="127">
        <f t="shared" si="10"/>
        <v>8.8799460567672508</v>
      </c>
      <c r="I62" s="127">
        <f t="shared" si="10"/>
        <v>4.3423912035839853</v>
      </c>
      <c r="J62" s="127">
        <f t="shared" si="10"/>
        <v>6.2452367871769674</v>
      </c>
      <c r="K62" s="13"/>
      <c r="L62" s="13"/>
      <c r="M62" s="13"/>
      <c r="N62" s="13"/>
      <c r="O62" s="13"/>
      <c r="P62" s="13"/>
      <c r="Q62" s="13"/>
      <c r="R62" s="13"/>
      <c r="S62" s="13"/>
      <c r="T62" s="13"/>
      <c r="U62" s="13">
        <v>2045221</v>
      </c>
      <c r="V62" s="132">
        <v>2049562</v>
      </c>
      <c r="W62" s="13"/>
      <c r="X62" s="13"/>
      <c r="Y62" s="13"/>
      <c r="Z62" s="13"/>
      <c r="AA62" s="13"/>
      <c r="AB62" s="13"/>
    </row>
    <row r="63" spans="1:28" ht="15" thickBot="1" x14ac:dyDescent="0.25">
      <c r="A63" s="13"/>
      <c r="B63" s="66" t="s">
        <v>26</v>
      </c>
      <c r="C63" s="127">
        <f t="shared" si="6"/>
        <v>6.0022011498263792</v>
      </c>
      <c r="D63" s="127">
        <f t="shared" si="7"/>
        <v>0.26990626155536185</v>
      </c>
      <c r="E63" s="127">
        <f t="shared" si="8"/>
        <v>2.5062724287283595</v>
      </c>
      <c r="F63" s="127">
        <f t="shared" si="9"/>
        <v>4.9611341409699836</v>
      </c>
      <c r="G63" s="127">
        <f t="shared" si="10"/>
        <v>5.2425740291384066</v>
      </c>
      <c r="H63" s="127">
        <f t="shared" si="10"/>
        <v>5.8351008235864823</v>
      </c>
      <c r="I63" s="127">
        <f t="shared" si="10"/>
        <v>5.5001943745506132</v>
      </c>
      <c r="J63" s="127">
        <f t="shared" si="10"/>
        <v>6.1700072726223505</v>
      </c>
      <c r="K63" s="13"/>
      <c r="L63" s="13"/>
      <c r="M63" s="13"/>
      <c r="N63" s="13"/>
      <c r="O63" s="13"/>
      <c r="P63" s="13"/>
      <c r="Q63" s="13"/>
      <c r="R63" s="13"/>
      <c r="S63" s="13"/>
      <c r="T63" s="13"/>
      <c r="U63" s="13">
        <v>7780479</v>
      </c>
      <c r="V63" s="132">
        <v>7763362</v>
      </c>
      <c r="W63" s="13"/>
      <c r="X63" s="13"/>
      <c r="Y63" s="13"/>
      <c r="Z63" s="13"/>
      <c r="AA63" s="13"/>
      <c r="AB63" s="13"/>
    </row>
    <row r="64" spans="1:28" ht="15" thickBot="1" x14ac:dyDescent="0.25">
      <c r="A64" s="13"/>
      <c r="B64" s="66" t="s">
        <v>246</v>
      </c>
      <c r="C64" s="127">
        <f t="shared" si="6"/>
        <v>10.282058618411646</v>
      </c>
      <c r="D64" s="127">
        <f t="shared" si="7"/>
        <v>1.1270718100951229</v>
      </c>
      <c r="E64" s="127">
        <f t="shared" si="8"/>
        <v>7.296306981142112</v>
      </c>
      <c r="F64" s="127">
        <f t="shared" si="9"/>
        <v>13.327129824633557</v>
      </c>
      <c r="G64" s="127">
        <f t="shared" si="10"/>
        <v>9.252416600733314</v>
      </c>
      <c r="H64" s="127">
        <f t="shared" si="10"/>
        <v>12.672647523653962</v>
      </c>
      <c r="I64" s="127">
        <f t="shared" si="10"/>
        <v>10.497934220062799</v>
      </c>
      <c r="J64" s="127">
        <f t="shared" si="10"/>
        <v>10.913106759839293</v>
      </c>
      <c r="K64" s="13"/>
      <c r="L64" s="13"/>
      <c r="M64" s="13"/>
      <c r="N64" s="13"/>
      <c r="O64" s="13"/>
      <c r="P64" s="13"/>
      <c r="Q64" s="13"/>
      <c r="R64" s="13"/>
      <c r="S64" s="13"/>
      <c r="T64" s="13"/>
      <c r="U64" s="13">
        <v>5057353</v>
      </c>
      <c r="V64" s="132">
        <v>5058138</v>
      </c>
      <c r="W64" s="13"/>
      <c r="X64" s="13"/>
      <c r="Y64" s="13"/>
      <c r="Z64" s="13"/>
      <c r="AA64" s="13"/>
      <c r="AB64" s="13"/>
    </row>
    <row r="65" spans="1:28" ht="15" thickBot="1" x14ac:dyDescent="0.25">
      <c r="A65" s="13"/>
      <c r="B65" s="66" t="s">
        <v>21</v>
      </c>
      <c r="C65" s="127">
        <f t="shared" si="6"/>
        <v>2.1616805468487867</v>
      </c>
      <c r="D65" s="127">
        <f t="shared" si="7"/>
        <v>0.2819583321976678</v>
      </c>
      <c r="E65" s="127">
        <f t="shared" si="8"/>
        <v>1.9737083253836747</v>
      </c>
      <c r="F65" s="127">
        <f t="shared" si="9"/>
        <v>3.195527764906902</v>
      </c>
      <c r="G65" s="127">
        <f t="shared" si="10"/>
        <v>2.3596013595079195</v>
      </c>
      <c r="H65" s="127">
        <f t="shared" si="10"/>
        <v>2.7371375770291864</v>
      </c>
      <c r="I65" s="127">
        <f t="shared" si="10"/>
        <v>2.0764491963669687</v>
      </c>
      <c r="J65" s="127">
        <f t="shared" si="10"/>
        <v>2.6427535226488694</v>
      </c>
      <c r="K65" s="13"/>
      <c r="L65" s="13"/>
      <c r="M65" s="13"/>
      <c r="N65" s="13"/>
      <c r="O65" s="13"/>
      <c r="P65" s="13"/>
      <c r="Q65" s="13"/>
      <c r="R65" s="13"/>
      <c r="S65" s="13"/>
      <c r="T65" s="13"/>
      <c r="U65" s="13">
        <v>1063987</v>
      </c>
      <c r="V65" s="132">
        <v>1059501</v>
      </c>
      <c r="W65" s="13"/>
      <c r="X65" s="13"/>
      <c r="Y65" s="13"/>
      <c r="Z65" s="13"/>
      <c r="AA65" s="13"/>
      <c r="AB65" s="13"/>
    </row>
    <row r="66" spans="1:28" ht="15" thickBot="1" x14ac:dyDescent="0.25">
      <c r="A66" s="13"/>
      <c r="B66" s="66" t="s">
        <v>10</v>
      </c>
      <c r="C66" s="127">
        <f t="shared" si="6"/>
        <v>2.0356656015817491</v>
      </c>
      <c r="D66" s="127">
        <f t="shared" si="7"/>
        <v>0.37012101846940898</v>
      </c>
      <c r="E66" s="127">
        <f t="shared" si="8"/>
        <v>1.8876171941939857</v>
      </c>
      <c r="F66" s="127">
        <f t="shared" si="9"/>
        <v>3.3310891662246802</v>
      </c>
      <c r="G66" s="127">
        <f t="shared" si="10"/>
        <v>3.932268529424312</v>
      </c>
      <c r="H66" s="127">
        <f t="shared" si="10"/>
        <v>3.3016216897996582</v>
      </c>
      <c r="I66" s="127">
        <f t="shared" si="10"/>
        <v>2.1887155022267399</v>
      </c>
      <c r="J66" s="127">
        <f t="shared" si="10"/>
        <v>3.0419435793659773</v>
      </c>
      <c r="K66" s="13"/>
      <c r="L66" s="13"/>
      <c r="M66" s="13"/>
      <c r="N66" s="13"/>
      <c r="O66" s="13"/>
      <c r="P66" s="13"/>
      <c r="Q66" s="13"/>
      <c r="R66" s="13"/>
      <c r="S66" s="13"/>
      <c r="T66" s="13"/>
      <c r="U66" s="13">
        <v>2701819</v>
      </c>
      <c r="V66" s="132">
        <v>2695645</v>
      </c>
      <c r="W66" s="13"/>
      <c r="X66" s="13"/>
      <c r="Y66" s="13"/>
      <c r="Z66" s="13"/>
      <c r="AA66" s="13"/>
      <c r="AB66" s="13"/>
    </row>
    <row r="67" spans="1:28" ht="15" thickBot="1" x14ac:dyDescent="0.25">
      <c r="A67" s="13"/>
      <c r="B67" s="66" t="s">
        <v>167</v>
      </c>
      <c r="C67" s="127">
        <f t="shared" si="6"/>
        <v>2.6106625950163189</v>
      </c>
      <c r="D67" s="127">
        <f t="shared" si="7"/>
        <v>0.16224456805186163</v>
      </c>
      <c r="E67" s="127">
        <f t="shared" si="8"/>
        <v>0.69322679076704519</v>
      </c>
      <c r="F67" s="127">
        <f t="shared" si="9"/>
        <v>2.0944298784876683</v>
      </c>
      <c r="G67" s="127">
        <f t="shared" si="10"/>
        <v>2.1033138895295109</v>
      </c>
      <c r="H67" s="127">
        <f t="shared" si="10"/>
        <v>2.6661725360233235</v>
      </c>
      <c r="I67" s="127">
        <f t="shared" si="10"/>
        <v>1.421958685879106</v>
      </c>
      <c r="J67" s="127">
        <f t="shared" si="10"/>
        <v>1.8218845662826044</v>
      </c>
      <c r="K67" s="13"/>
      <c r="L67" s="13"/>
      <c r="M67" s="13"/>
      <c r="N67" s="13"/>
      <c r="O67" s="13"/>
      <c r="P67" s="13"/>
      <c r="Q67" s="13"/>
      <c r="R67" s="13"/>
      <c r="S67" s="13"/>
      <c r="T67" s="13"/>
      <c r="U67" s="13">
        <v>6779888</v>
      </c>
      <c r="V67" s="132">
        <v>6751251</v>
      </c>
      <c r="W67" s="13"/>
      <c r="X67" s="13"/>
      <c r="Y67" s="13"/>
      <c r="Z67" s="13"/>
      <c r="AA67" s="13"/>
      <c r="AB67" s="13"/>
    </row>
    <row r="68" spans="1:28" ht="15" thickBot="1" x14ac:dyDescent="0.25">
      <c r="A68" s="13"/>
      <c r="B68" s="66" t="s">
        <v>168</v>
      </c>
      <c r="C68" s="127">
        <f t="shared" si="6"/>
        <v>15.814712446840398</v>
      </c>
      <c r="D68" s="127">
        <f t="shared" si="7"/>
        <v>0.5293627597268753</v>
      </c>
      <c r="E68" s="127">
        <f t="shared" si="8"/>
        <v>11.381299334127819</v>
      </c>
      <c r="F68" s="127">
        <f t="shared" si="9"/>
        <v>18.06450417567962</v>
      </c>
      <c r="G68" s="127">
        <f t="shared" si="10"/>
        <v>17.319883094081867</v>
      </c>
      <c r="H68" s="127">
        <f t="shared" si="10"/>
        <v>16.26620199330122</v>
      </c>
      <c r="I68" s="127">
        <f t="shared" si="10"/>
        <v>12.512463071770171</v>
      </c>
      <c r="J68" s="127">
        <f t="shared" si="10"/>
        <v>15.080810754922997</v>
      </c>
      <c r="K68" s="13"/>
      <c r="L68" s="13"/>
      <c r="M68" s="13"/>
      <c r="N68" s="13"/>
      <c r="O68" s="13"/>
      <c r="P68" s="13"/>
      <c r="Q68" s="13"/>
      <c r="R68" s="13"/>
      <c r="S68" s="13"/>
      <c r="T68" s="13"/>
      <c r="U68" s="13">
        <v>1511251</v>
      </c>
      <c r="V68" s="132">
        <v>1518486</v>
      </c>
      <c r="W68" s="13"/>
      <c r="X68" s="13"/>
      <c r="Y68" s="13"/>
      <c r="Z68" s="13"/>
      <c r="AA68" s="13"/>
      <c r="AB68" s="13"/>
    </row>
    <row r="69" spans="1:28" ht="15" thickBot="1" x14ac:dyDescent="0.25">
      <c r="A69" s="13"/>
      <c r="B69" s="66" t="s">
        <v>169</v>
      </c>
      <c r="C69" s="127">
        <f t="shared" si="6"/>
        <v>0.45372256679930489</v>
      </c>
      <c r="D69" s="127">
        <f t="shared" si="7"/>
        <v>0.60496342239907319</v>
      </c>
      <c r="E69" s="127">
        <f t="shared" si="8"/>
        <v>1.3611677003979146</v>
      </c>
      <c r="F69" s="127">
        <f t="shared" si="9"/>
        <v>3.024817111995366</v>
      </c>
      <c r="G69" s="127">
        <f t="shared" si="10"/>
        <v>0.90697874797630362</v>
      </c>
      <c r="H69" s="127">
        <f t="shared" si="10"/>
        <v>2.4186099946034765</v>
      </c>
      <c r="I69" s="127">
        <f t="shared" si="10"/>
        <v>1.058141872639021</v>
      </c>
      <c r="J69" s="127">
        <f t="shared" si="10"/>
        <v>0.90697874797630362</v>
      </c>
      <c r="K69" s="13"/>
      <c r="L69" s="13"/>
      <c r="M69" s="13"/>
      <c r="N69" s="13"/>
      <c r="O69" s="13"/>
      <c r="P69" s="13"/>
      <c r="Q69" s="13"/>
      <c r="R69" s="13"/>
      <c r="S69" s="13"/>
      <c r="T69" s="13"/>
      <c r="U69" s="13">
        <v>661197</v>
      </c>
      <c r="V69" s="132">
        <v>661537</v>
      </c>
      <c r="W69" s="13"/>
      <c r="X69" s="13"/>
      <c r="Y69" s="13"/>
      <c r="Z69" s="13"/>
      <c r="AA69" s="13"/>
      <c r="AB69" s="13"/>
    </row>
    <row r="70" spans="1:28" ht="15" thickBot="1" x14ac:dyDescent="0.25">
      <c r="A70" s="13"/>
      <c r="B70" s="66" t="s">
        <v>51</v>
      </c>
      <c r="C70" s="127">
        <f t="shared" si="6"/>
        <v>1.080835702164914</v>
      </c>
      <c r="D70" s="127">
        <f t="shared" si="7"/>
        <v>0.2702089255412285</v>
      </c>
      <c r="E70" s="127">
        <f t="shared" si="8"/>
        <v>0.6304874929295331</v>
      </c>
      <c r="F70" s="127">
        <f t="shared" si="9"/>
        <v>1.4411142695532184</v>
      </c>
      <c r="G70" s="127">
        <f t="shared" si="10"/>
        <v>2.0325267514395935</v>
      </c>
      <c r="H70" s="127">
        <f t="shared" si="10"/>
        <v>2.1228612737257975</v>
      </c>
      <c r="I70" s="127">
        <f t="shared" si="10"/>
        <v>1.6260214011516747</v>
      </c>
      <c r="J70" s="127">
        <f t="shared" si="10"/>
        <v>1.8518577068671851</v>
      </c>
      <c r="K70" s="13"/>
      <c r="L70" s="13"/>
      <c r="M70" s="13"/>
      <c r="N70" s="13"/>
      <c r="O70" s="13"/>
      <c r="P70" s="13"/>
      <c r="Q70" s="13"/>
      <c r="R70" s="13"/>
      <c r="S70" s="13"/>
      <c r="T70" s="13"/>
      <c r="U70" s="13">
        <v>2220504</v>
      </c>
      <c r="V70" s="132">
        <v>2213993</v>
      </c>
      <c r="W70" s="13"/>
      <c r="X70" s="13"/>
      <c r="Y70" s="13"/>
      <c r="Z70" s="13"/>
      <c r="AA70" s="13"/>
      <c r="AB70" s="13"/>
    </row>
    <row r="71" spans="1:28" ht="15" thickBot="1" x14ac:dyDescent="0.25">
      <c r="A71" s="13"/>
      <c r="B71" s="66" t="s">
        <v>11</v>
      </c>
      <c r="C71" s="127">
        <f t="shared" si="6"/>
        <v>8.4397681877004445</v>
      </c>
      <c r="D71" s="127">
        <f t="shared" si="7"/>
        <v>0</v>
      </c>
      <c r="E71" s="127">
        <f t="shared" si="8"/>
        <v>4.376176097326157</v>
      </c>
      <c r="F71" s="127">
        <f t="shared" si="9"/>
        <v>2.8132560625668148</v>
      </c>
      <c r="G71" s="127">
        <f t="shared" si="10"/>
        <v>3.126993458329685</v>
      </c>
      <c r="H71" s="127">
        <f t="shared" si="10"/>
        <v>4.0650914958285904</v>
      </c>
      <c r="I71" s="127">
        <f t="shared" si="10"/>
        <v>6.8793856083253075</v>
      </c>
      <c r="J71" s="127">
        <f t="shared" si="10"/>
        <v>3.7523921499956221</v>
      </c>
      <c r="K71" s="13"/>
      <c r="L71" s="13"/>
      <c r="M71" s="13"/>
      <c r="N71" s="13"/>
      <c r="O71" s="13"/>
      <c r="P71" s="13"/>
      <c r="Q71" s="13"/>
      <c r="R71" s="13"/>
      <c r="S71" s="13"/>
      <c r="T71" s="13"/>
      <c r="U71" s="13">
        <v>319914</v>
      </c>
      <c r="V71" s="132">
        <v>319796</v>
      </c>
      <c r="W71" s="13"/>
      <c r="X71" s="13"/>
      <c r="Y71" s="13"/>
      <c r="Z71" s="13"/>
      <c r="AA71" s="13"/>
      <c r="AB71" s="13"/>
    </row>
    <row r="72" spans="1:28" ht="15" thickBot="1" x14ac:dyDescent="0.25">
      <c r="A72" s="13"/>
      <c r="B72" s="68" t="s">
        <v>22</v>
      </c>
      <c r="C72" s="128">
        <f t="shared" si="6"/>
        <v>5.0410114308938345</v>
      </c>
      <c r="D72" s="128">
        <f t="shared" si="7"/>
        <v>0.63223387511210305</v>
      </c>
      <c r="E72" s="128">
        <f t="shared" si="8"/>
        <v>3.2960459355844298</v>
      </c>
      <c r="F72" s="128">
        <f t="shared" ref="F72" si="11">+F24/U72*100000</f>
        <v>5.6036995797436058</v>
      </c>
      <c r="G72" s="128">
        <f t="shared" si="10"/>
        <v>5.3772169386469892</v>
      </c>
      <c r="H72" s="128">
        <f t="shared" si="10"/>
        <v>6.0124376209596821</v>
      </c>
      <c r="I72" s="128">
        <f>+I24/$V72*100000</f>
        <v>4.6491400768600144</v>
      </c>
      <c r="J72" s="128">
        <f t="shared" ref="J72" si="12">+J24/$V72*100000</f>
        <v>5.2822503914573833</v>
      </c>
      <c r="K72" s="13"/>
      <c r="L72" s="13"/>
      <c r="M72" s="13"/>
      <c r="N72" s="13"/>
      <c r="O72" s="13"/>
      <c r="P72" s="13"/>
      <c r="Q72" s="13"/>
      <c r="R72" s="13"/>
      <c r="S72" s="13"/>
      <c r="T72" s="13"/>
      <c r="U72" s="13">
        <v>47450795</v>
      </c>
      <c r="V72" s="132">
        <v>47385107</v>
      </c>
      <c r="W72" s="13"/>
      <c r="X72" s="13"/>
      <c r="Y72" s="13"/>
      <c r="Z72" s="13"/>
      <c r="AA72" s="13"/>
      <c r="AB72" s="13"/>
    </row>
    <row r="73" spans="1:28" ht="13.5" thickBot="1" x14ac:dyDescent="0.25">
      <c r="A73" s="13"/>
      <c r="B73" s="13"/>
      <c r="C73" s="127"/>
      <c r="D73" s="127"/>
      <c r="E73" s="127"/>
      <c r="F73" s="127"/>
      <c r="G73" s="127"/>
      <c r="H73" s="13"/>
      <c r="I73" s="13"/>
      <c r="J73" s="13"/>
      <c r="K73" s="13"/>
      <c r="L73" s="13"/>
      <c r="M73" s="13"/>
      <c r="N73" s="13"/>
      <c r="O73" s="13"/>
      <c r="P73" s="13"/>
      <c r="Q73" s="13"/>
      <c r="R73" s="13"/>
      <c r="S73" s="13"/>
      <c r="T73" s="13"/>
      <c r="U73" s="13"/>
      <c r="V73" s="13"/>
      <c r="W73" s="13"/>
      <c r="X73" s="13"/>
      <c r="Y73" s="13"/>
      <c r="Z73" s="13"/>
      <c r="AA73" s="13"/>
      <c r="AB73" s="13"/>
    </row>
    <row r="74" spans="1:28" ht="13.5" thickBot="1" x14ac:dyDescent="0.25">
      <c r="A74" s="13"/>
      <c r="B74" s="13"/>
      <c r="C74" s="127"/>
      <c r="D74" s="127"/>
      <c r="E74" s="127"/>
      <c r="F74" s="127"/>
      <c r="G74" s="127"/>
      <c r="H74" s="13"/>
      <c r="I74" s="13"/>
      <c r="J74" s="13"/>
      <c r="K74" s="13"/>
      <c r="L74" s="13"/>
      <c r="M74" s="13"/>
      <c r="N74" s="13"/>
      <c r="O74" s="13"/>
      <c r="P74" s="13"/>
      <c r="Q74" s="13"/>
      <c r="R74" s="13"/>
      <c r="S74" s="13"/>
      <c r="T74" s="13"/>
      <c r="U74" s="13"/>
      <c r="V74" s="13"/>
      <c r="W74" s="13"/>
      <c r="X74" s="13"/>
      <c r="Y74" s="13"/>
      <c r="Z74" s="13"/>
      <c r="AA74" s="13"/>
      <c r="AB74" s="13"/>
    </row>
    <row r="75" spans="1:28"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row>
    <row r="76" spans="1:28" x14ac:dyDescent="0.2">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AJ76"/>
  <sheetViews>
    <sheetView workbookViewId="0"/>
  </sheetViews>
  <sheetFormatPr baseColWidth="10" defaultRowHeight="12.75" x14ac:dyDescent="0.2"/>
  <cols>
    <col min="1" max="1" width="11.42578125" style="110"/>
    <col min="2" max="2" width="32.85546875" style="110" bestFit="1" customWidth="1"/>
    <col min="3" max="19" width="12.28515625" style="110" customWidth="1"/>
    <col min="20" max="20" width="12" style="110" customWidth="1"/>
    <col min="21" max="21" width="12.28515625" style="110" hidden="1" customWidth="1"/>
    <col min="22" max="22" width="0.140625" style="110" customWidth="1"/>
    <col min="23" max="58" width="12.28515625" style="110" customWidth="1"/>
    <col min="59" max="16384" width="11.42578125" style="110"/>
  </cols>
  <sheetData>
    <row r="2" spans="1:15" ht="40.5" customHeight="1" x14ac:dyDescent="0.2">
      <c r="B2" s="11"/>
    </row>
    <row r="3" spans="1:15" ht="27.95" customHeight="1" x14ac:dyDescent="0.25">
      <c r="A3" s="13"/>
      <c r="B3" s="65"/>
      <c r="C3" s="63"/>
      <c r="D3" s="13"/>
      <c r="E3" s="13"/>
      <c r="F3" s="13"/>
      <c r="G3" s="13"/>
      <c r="H3" s="13"/>
      <c r="I3" s="13"/>
      <c r="J3" s="13"/>
      <c r="K3" s="13"/>
      <c r="L3" s="13"/>
      <c r="O3" s="107"/>
    </row>
    <row r="4" spans="1:15" ht="15" x14ac:dyDescent="0.2">
      <c r="A4" s="13"/>
      <c r="B4" s="65"/>
      <c r="C4" s="63"/>
      <c r="D4" s="13"/>
      <c r="E4" s="13"/>
      <c r="F4" s="13"/>
      <c r="G4" s="13"/>
      <c r="H4" s="13"/>
      <c r="I4" s="13"/>
      <c r="J4" s="13"/>
      <c r="K4" s="13"/>
      <c r="L4" s="13"/>
    </row>
    <row r="5" spans="1:15" x14ac:dyDescent="0.2">
      <c r="A5" s="13"/>
      <c r="B5" s="13"/>
      <c r="C5" s="13"/>
      <c r="D5" s="13"/>
      <c r="E5" s="13"/>
      <c r="F5" s="13"/>
      <c r="G5" s="13"/>
      <c r="H5" s="13"/>
      <c r="I5" s="13"/>
      <c r="J5" s="13"/>
      <c r="K5" s="13"/>
      <c r="L5" s="13"/>
    </row>
    <row r="6" spans="1:15" ht="39" customHeight="1" x14ac:dyDescent="0.2">
      <c r="A6" s="13"/>
      <c r="B6" s="13"/>
      <c r="C6" s="44" t="s">
        <v>170</v>
      </c>
      <c r="D6" s="44" t="s">
        <v>175</v>
      </c>
      <c r="E6" s="44" t="s">
        <v>176</v>
      </c>
      <c r="F6" s="72" t="s">
        <v>179</v>
      </c>
      <c r="G6" s="44" t="s">
        <v>183</v>
      </c>
      <c r="H6" s="44" t="s">
        <v>247</v>
      </c>
      <c r="I6" s="44" t="s">
        <v>264</v>
      </c>
      <c r="J6" s="44" t="s">
        <v>268</v>
      </c>
    </row>
    <row r="7" spans="1:15" ht="17.100000000000001" customHeight="1" thickBot="1" x14ac:dyDescent="0.25">
      <c r="A7" s="13"/>
      <c r="B7" s="66" t="s">
        <v>52</v>
      </c>
      <c r="C7" s="46">
        <v>914</v>
      </c>
      <c r="D7" s="46">
        <v>172</v>
      </c>
      <c r="E7" s="46">
        <v>765</v>
      </c>
      <c r="F7" s="46">
        <v>1091</v>
      </c>
      <c r="G7" s="46">
        <v>1109</v>
      </c>
      <c r="H7" s="46">
        <v>1186</v>
      </c>
      <c r="I7" s="46">
        <v>939</v>
      </c>
      <c r="J7" s="46">
        <v>1081</v>
      </c>
    </row>
    <row r="8" spans="1:15" ht="17.100000000000001" customHeight="1" thickBot="1" x14ac:dyDescent="0.25">
      <c r="A8" s="13"/>
      <c r="B8" s="66" t="s">
        <v>53</v>
      </c>
      <c r="C8" s="46">
        <v>204</v>
      </c>
      <c r="D8" s="46">
        <v>46</v>
      </c>
      <c r="E8" s="46">
        <v>177</v>
      </c>
      <c r="F8" s="46">
        <v>182</v>
      </c>
      <c r="G8" s="46">
        <v>155</v>
      </c>
      <c r="H8" s="46">
        <v>164</v>
      </c>
      <c r="I8" s="46">
        <v>120</v>
      </c>
      <c r="J8" s="46">
        <v>130</v>
      </c>
    </row>
    <row r="9" spans="1:15" ht="17.100000000000001" customHeight="1" thickBot="1" x14ac:dyDescent="0.25">
      <c r="A9" s="13"/>
      <c r="B9" s="66" t="s">
        <v>166</v>
      </c>
      <c r="C9" s="46">
        <v>147</v>
      </c>
      <c r="D9" s="46">
        <v>31</v>
      </c>
      <c r="E9" s="46">
        <v>183</v>
      </c>
      <c r="F9" s="46">
        <v>229</v>
      </c>
      <c r="G9" s="46">
        <v>177</v>
      </c>
      <c r="H9" s="46">
        <v>159</v>
      </c>
      <c r="I9" s="46">
        <v>108</v>
      </c>
      <c r="J9" s="46">
        <v>154</v>
      </c>
    </row>
    <row r="10" spans="1:15" ht="17.100000000000001" customHeight="1" thickBot="1" x14ac:dyDescent="0.25">
      <c r="A10" s="13"/>
      <c r="B10" s="66" t="s">
        <v>47</v>
      </c>
      <c r="C10" s="46">
        <v>278</v>
      </c>
      <c r="D10" s="46">
        <v>22</v>
      </c>
      <c r="E10" s="46">
        <v>281</v>
      </c>
      <c r="F10" s="46">
        <v>345</v>
      </c>
      <c r="G10" s="46">
        <v>374</v>
      </c>
      <c r="H10" s="46">
        <v>307</v>
      </c>
      <c r="I10" s="46">
        <v>232</v>
      </c>
      <c r="J10" s="46">
        <v>243</v>
      </c>
    </row>
    <row r="11" spans="1:15" ht="17.100000000000001" customHeight="1" thickBot="1" x14ac:dyDescent="0.25">
      <c r="A11" s="13"/>
      <c r="B11" s="66" t="s">
        <v>8</v>
      </c>
      <c r="C11" s="46">
        <v>436</v>
      </c>
      <c r="D11" s="46">
        <v>46</v>
      </c>
      <c r="E11" s="46">
        <v>305</v>
      </c>
      <c r="F11" s="46">
        <v>551</v>
      </c>
      <c r="G11" s="46">
        <v>576</v>
      </c>
      <c r="H11" s="46">
        <v>561</v>
      </c>
      <c r="I11" s="46">
        <v>510</v>
      </c>
      <c r="J11" s="46">
        <v>507</v>
      </c>
    </row>
    <row r="12" spans="1:15" ht="17.100000000000001" customHeight="1" thickBot="1" x14ac:dyDescent="0.25">
      <c r="A12" s="13"/>
      <c r="B12" s="66" t="s">
        <v>9</v>
      </c>
      <c r="C12" s="46">
        <v>95</v>
      </c>
      <c r="D12" s="46">
        <v>44</v>
      </c>
      <c r="E12" s="46">
        <v>100</v>
      </c>
      <c r="F12" s="46">
        <v>132</v>
      </c>
      <c r="G12" s="46">
        <v>113</v>
      </c>
      <c r="H12" s="46">
        <v>122</v>
      </c>
      <c r="I12" s="46">
        <v>92</v>
      </c>
      <c r="J12" s="46">
        <v>83</v>
      </c>
    </row>
    <row r="13" spans="1:15" ht="17.100000000000001" customHeight="1" thickBot="1" x14ac:dyDescent="0.25">
      <c r="A13" s="13"/>
      <c r="B13" s="66" t="s">
        <v>54</v>
      </c>
      <c r="C13" s="46">
        <v>348</v>
      </c>
      <c r="D13" s="46">
        <v>101</v>
      </c>
      <c r="E13" s="46">
        <v>350</v>
      </c>
      <c r="F13" s="46">
        <v>457</v>
      </c>
      <c r="G13" s="46">
        <v>351</v>
      </c>
      <c r="H13" s="46">
        <v>294</v>
      </c>
      <c r="I13" s="46">
        <v>226</v>
      </c>
      <c r="J13" s="46">
        <v>262</v>
      </c>
    </row>
    <row r="14" spans="1:15" ht="17.100000000000001" customHeight="1" thickBot="1" x14ac:dyDescent="0.25">
      <c r="A14" s="13"/>
      <c r="B14" s="66" t="s">
        <v>49</v>
      </c>
      <c r="C14" s="46">
        <v>240</v>
      </c>
      <c r="D14" s="46">
        <v>45</v>
      </c>
      <c r="E14" s="46">
        <v>184</v>
      </c>
      <c r="F14" s="46">
        <v>239</v>
      </c>
      <c r="G14" s="46">
        <v>278</v>
      </c>
      <c r="H14" s="46">
        <v>277</v>
      </c>
      <c r="I14" s="46">
        <v>190</v>
      </c>
      <c r="J14" s="46">
        <v>196</v>
      </c>
    </row>
    <row r="15" spans="1:15" ht="17.100000000000001" customHeight="1" thickBot="1" x14ac:dyDescent="0.25">
      <c r="A15" s="13"/>
      <c r="B15" s="66" t="s">
        <v>26</v>
      </c>
      <c r="C15" s="46">
        <v>1571</v>
      </c>
      <c r="D15" s="46">
        <v>119</v>
      </c>
      <c r="E15" s="46">
        <v>820</v>
      </c>
      <c r="F15" s="46">
        <v>1701</v>
      </c>
      <c r="G15" s="46">
        <v>1835</v>
      </c>
      <c r="H15" s="46">
        <v>1904</v>
      </c>
      <c r="I15" s="46">
        <v>1344</v>
      </c>
      <c r="J15" s="46">
        <v>1646</v>
      </c>
    </row>
    <row r="16" spans="1:15" ht="17.100000000000001" customHeight="1" thickBot="1" x14ac:dyDescent="0.25">
      <c r="A16" s="13"/>
      <c r="B16" s="66" t="s">
        <v>48</v>
      </c>
      <c r="C16" s="46">
        <v>907</v>
      </c>
      <c r="D16" s="46">
        <v>131</v>
      </c>
      <c r="E16" s="46">
        <v>739</v>
      </c>
      <c r="F16" s="46">
        <v>988</v>
      </c>
      <c r="G16" s="46">
        <v>1025</v>
      </c>
      <c r="H16" s="46">
        <v>1070</v>
      </c>
      <c r="I16" s="46">
        <v>756</v>
      </c>
      <c r="J16" s="46">
        <v>956</v>
      </c>
    </row>
    <row r="17" spans="1:36" ht="17.100000000000001" customHeight="1" thickBot="1" x14ac:dyDescent="0.25">
      <c r="A17" s="13"/>
      <c r="B17" s="66" t="s">
        <v>21</v>
      </c>
      <c r="C17" s="46">
        <v>80</v>
      </c>
      <c r="D17" s="46">
        <v>8</v>
      </c>
      <c r="E17" s="46">
        <v>55</v>
      </c>
      <c r="F17" s="46">
        <v>93</v>
      </c>
      <c r="G17" s="46">
        <v>94</v>
      </c>
      <c r="H17" s="46">
        <v>83</v>
      </c>
      <c r="I17" s="46">
        <v>61</v>
      </c>
      <c r="J17" s="46">
        <v>72</v>
      </c>
    </row>
    <row r="18" spans="1:36" ht="17.100000000000001" customHeight="1" thickBot="1" x14ac:dyDescent="0.25">
      <c r="A18" s="13"/>
      <c r="B18" s="66" t="s">
        <v>10</v>
      </c>
      <c r="C18" s="46">
        <v>358</v>
      </c>
      <c r="D18" s="46">
        <v>70</v>
      </c>
      <c r="E18" s="46">
        <v>293</v>
      </c>
      <c r="F18" s="46">
        <v>429</v>
      </c>
      <c r="G18" s="46">
        <v>352</v>
      </c>
      <c r="H18" s="46">
        <v>343</v>
      </c>
      <c r="I18" s="46">
        <v>254</v>
      </c>
      <c r="J18" s="46">
        <v>345</v>
      </c>
    </row>
    <row r="19" spans="1:36" ht="17.100000000000001" customHeight="1" thickBot="1" x14ac:dyDescent="0.25">
      <c r="A19" s="13"/>
      <c r="B19" s="66" t="s">
        <v>167</v>
      </c>
      <c r="C19" s="46">
        <v>801</v>
      </c>
      <c r="D19" s="46">
        <v>101</v>
      </c>
      <c r="E19" s="46">
        <v>553</v>
      </c>
      <c r="F19" s="46">
        <v>943</v>
      </c>
      <c r="G19" s="46">
        <v>851</v>
      </c>
      <c r="H19" s="46">
        <v>930</v>
      </c>
      <c r="I19" s="46">
        <v>663</v>
      </c>
      <c r="J19" s="46">
        <v>883</v>
      </c>
    </row>
    <row r="20" spans="1:36" ht="17.100000000000001" customHeight="1" thickBot="1" x14ac:dyDescent="0.25">
      <c r="A20" s="13"/>
      <c r="B20" s="66" t="s">
        <v>168</v>
      </c>
      <c r="C20" s="46">
        <v>233</v>
      </c>
      <c r="D20" s="46">
        <v>52</v>
      </c>
      <c r="E20" s="46">
        <v>121</v>
      </c>
      <c r="F20" s="46">
        <v>338</v>
      </c>
      <c r="G20" s="46">
        <v>292</v>
      </c>
      <c r="H20" s="46">
        <v>350</v>
      </c>
      <c r="I20" s="46">
        <v>298</v>
      </c>
      <c r="J20" s="46">
        <v>283</v>
      </c>
    </row>
    <row r="21" spans="1:36" ht="17.100000000000001" customHeight="1" thickBot="1" x14ac:dyDescent="0.25">
      <c r="A21" s="13"/>
      <c r="B21" s="66" t="s">
        <v>169</v>
      </c>
      <c r="C21" s="46">
        <v>39</v>
      </c>
      <c r="D21" s="46">
        <v>2</v>
      </c>
      <c r="E21" s="46">
        <v>53</v>
      </c>
      <c r="F21" s="46">
        <v>75</v>
      </c>
      <c r="G21" s="46">
        <v>60</v>
      </c>
      <c r="H21" s="46">
        <v>44</v>
      </c>
      <c r="I21" s="46">
        <v>45</v>
      </c>
      <c r="J21" s="46">
        <v>52</v>
      </c>
    </row>
    <row r="22" spans="1:36" ht="17.100000000000001" customHeight="1" thickBot="1" x14ac:dyDescent="0.25">
      <c r="A22" s="13"/>
      <c r="B22" s="66" t="s">
        <v>51</v>
      </c>
      <c r="C22" s="46">
        <v>198</v>
      </c>
      <c r="D22" s="46">
        <v>14</v>
      </c>
      <c r="E22" s="46">
        <v>161</v>
      </c>
      <c r="F22" s="46">
        <v>180</v>
      </c>
      <c r="G22" s="46">
        <v>164</v>
      </c>
      <c r="H22" s="46">
        <v>201</v>
      </c>
      <c r="I22" s="46">
        <v>133</v>
      </c>
      <c r="J22" s="46">
        <v>161</v>
      </c>
    </row>
    <row r="23" spans="1:36" ht="17.100000000000001" customHeight="1" thickBot="1" x14ac:dyDescent="0.25">
      <c r="A23" s="13"/>
      <c r="B23" s="66" t="s">
        <v>11</v>
      </c>
      <c r="C23" s="46">
        <v>47</v>
      </c>
      <c r="D23" s="46">
        <v>9</v>
      </c>
      <c r="E23" s="46">
        <v>50</v>
      </c>
      <c r="F23" s="46">
        <v>73</v>
      </c>
      <c r="G23" s="46">
        <v>60</v>
      </c>
      <c r="H23" s="46">
        <v>36</v>
      </c>
      <c r="I23" s="46">
        <v>28</v>
      </c>
      <c r="J23" s="46">
        <v>43</v>
      </c>
    </row>
    <row r="24" spans="1:36" ht="17.100000000000001" customHeight="1" thickBot="1" x14ac:dyDescent="0.25">
      <c r="A24" s="13"/>
      <c r="B24" s="68" t="s">
        <v>22</v>
      </c>
      <c r="C24" s="69">
        <f t="shared" ref="C24:D24" si="0">SUM(C7:C23)</f>
        <v>6896</v>
      </c>
      <c r="D24" s="69">
        <f t="shared" si="0"/>
        <v>1013</v>
      </c>
      <c r="E24" s="69">
        <f t="shared" ref="E24:J24" si="1">SUM(E7:E23)</f>
        <v>5190</v>
      </c>
      <c r="F24" s="69">
        <f t="shared" si="1"/>
        <v>8046</v>
      </c>
      <c r="G24" s="69">
        <f t="shared" si="1"/>
        <v>7866</v>
      </c>
      <c r="H24" s="69">
        <f t="shared" si="1"/>
        <v>8031</v>
      </c>
      <c r="I24" s="69">
        <f t="shared" si="1"/>
        <v>5999</v>
      </c>
      <c r="J24" s="69">
        <f t="shared" si="1"/>
        <v>7097</v>
      </c>
    </row>
    <row r="25" spans="1:36" ht="21.75" customHeight="1" x14ac:dyDescent="0.2"/>
    <row r="26" spans="1:36" ht="26.25" customHeight="1" thickBot="1" x14ac:dyDescent="0.25">
      <c r="B26" s="70"/>
      <c r="C26" s="88"/>
      <c r="D26" s="88"/>
      <c r="E26" s="88"/>
      <c r="AJ26" s="46"/>
    </row>
    <row r="27" spans="1:36" ht="15" customHeight="1" x14ac:dyDescent="0.2">
      <c r="B27" s="70"/>
      <c r="C27" s="88"/>
      <c r="D27" s="88"/>
      <c r="E27" s="88"/>
      <c r="F27" s="88"/>
      <c r="G27" s="88"/>
      <c r="H27" s="88"/>
      <c r="I27" s="88"/>
      <c r="J27" s="88"/>
      <c r="K27" s="88"/>
      <c r="L27" s="88"/>
    </row>
    <row r="28" spans="1:36" x14ac:dyDescent="0.2">
      <c r="B28" s="88"/>
      <c r="C28" s="88"/>
      <c r="D28" s="88"/>
      <c r="E28" s="88"/>
      <c r="F28" s="88"/>
      <c r="G28" s="88"/>
      <c r="H28" s="88"/>
      <c r="I28" s="88"/>
      <c r="J28" s="88"/>
      <c r="K28" s="88"/>
      <c r="L28" s="88"/>
    </row>
    <row r="30" spans="1:36" ht="39" customHeight="1" x14ac:dyDescent="0.2">
      <c r="B30" s="13"/>
      <c r="C30" s="45" t="s">
        <v>184</v>
      </c>
      <c r="D30" s="45" t="s">
        <v>248</v>
      </c>
      <c r="E30" s="45" t="s">
        <v>265</v>
      </c>
      <c r="F30" s="45" t="s">
        <v>269</v>
      </c>
    </row>
    <row r="31" spans="1:36" ht="17.100000000000001" customHeight="1" thickBot="1" x14ac:dyDescent="0.25">
      <c r="B31" s="66" t="s">
        <v>52</v>
      </c>
      <c r="C31" s="42">
        <f t="shared" ref="C31:F48" si="2">+(G7-C7)/C7</f>
        <v>0.21334792122538293</v>
      </c>
      <c r="D31" s="42">
        <f t="shared" si="2"/>
        <v>5.8953488372093021</v>
      </c>
      <c r="E31" s="42">
        <f t="shared" si="2"/>
        <v>0.22745098039215686</v>
      </c>
      <c r="F31" s="42">
        <f t="shared" si="2"/>
        <v>-9.1659028414298807E-3</v>
      </c>
    </row>
    <row r="32" spans="1:36" ht="17.100000000000001" customHeight="1" thickBot="1" x14ac:dyDescent="0.25">
      <c r="B32" s="66" t="s">
        <v>53</v>
      </c>
      <c r="C32" s="42">
        <f t="shared" si="2"/>
        <v>-0.24019607843137256</v>
      </c>
      <c r="D32" s="42">
        <f t="shared" si="2"/>
        <v>2.5652173913043477</v>
      </c>
      <c r="E32" s="42">
        <f t="shared" si="2"/>
        <v>-0.32203389830508472</v>
      </c>
      <c r="F32" s="42">
        <f t="shared" si="2"/>
        <v>-0.2857142857142857</v>
      </c>
    </row>
    <row r="33" spans="2:6" ht="17.100000000000001" customHeight="1" thickBot="1" x14ac:dyDescent="0.25">
      <c r="B33" s="66" t="s">
        <v>166</v>
      </c>
      <c r="C33" s="42">
        <f t="shared" si="2"/>
        <v>0.20408163265306123</v>
      </c>
      <c r="D33" s="42">
        <f t="shared" si="2"/>
        <v>4.129032258064516</v>
      </c>
      <c r="E33" s="42">
        <f t="shared" si="2"/>
        <v>-0.4098360655737705</v>
      </c>
      <c r="F33" s="42">
        <f t="shared" si="2"/>
        <v>-0.32751091703056767</v>
      </c>
    </row>
    <row r="34" spans="2:6" ht="17.100000000000001" customHeight="1" thickBot="1" x14ac:dyDescent="0.25">
      <c r="B34" s="66" t="s">
        <v>47</v>
      </c>
      <c r="C34" s="42">
        <f t="shared" si="2"/>
        <v>0.34532374100719426</v>
      </c>
      <c r="D34" s="42">
        <f t="shared" si="2"/>
        <v>12.954545454545455</v>
      </c>
      <c r="E34" s="42">
        <f t="shared" si="2"/>
        <v>-0.17437722419928825</v>
      </c>
      <c r="F34" s="42">
        <f t="shared" si="2"/>
        <v>-0.29565217391304349</v>
      </c>
    </row>
    <row r="35" spans="2:6" ht="17.100000000000001" customHeight="1" thickBot="1" x14ac:dyDescent="0.25">
      <c r="B35" s="66" t="s">
        <v>8</v>
      </c>
      <c r="C35" s="42">
        <f t="shared" si="2"/>
        <v>0.32110091743119268</v>
      </c>
      <c r="D35" s="42">
        <f t="shared" si="2"/>
        <v>11.195652173913043</v>
      </c>
      <c r="E35" s="42">
        <f t="shared" si="2"/>
        <v>0.67213114754098358</v>
      </c>
      <c r="F35" s="42">
        <f t="shared" si="2"/>
        <v>-7.985480943738657E-2</v>
      </c>
    </row>
    <row r="36" spans="2:6" ht="17.100000000000001" customHeight="1" thickBot="1" x14ac:dyDescent="0.25">
      <c r="B36" s="66" t="s">
        <v>9</v>
      </c>
      <c r="C36" s="42">
        <f t="shared" si="2"/>
        <v>0.18947368421052632</v>
      </c>
      <c r="D36" s="42">
        <f t="shared" si="2"/>
        <v>1.7727272727272727</v>
      </c>
      <c r="E36" s="42">
        <f t="shared" si="2"/>
        <v>-0.08</v>
      </c>
      <c r="F36" s="42">
        <f t="shared" si="2"/>
        <v>-0.37121212121212122</v>
      </c>
    </row>
    <row r="37" spans="2:6" ht="17.100000000000001" customHeight="1" thickBot="1" x14ac:dyDescent="0.25">
      <c r="B37" s="66" t="s">
        <v>54</v>
      </c>
      <c r="C37" s="42">
        <f t="shared" si="2"/>
        <v>8.6206896551724137E-3</v>
      </c>
      <c r="D37" s="42">
        <f t="shared" si="2"/>
        <v>1.9108910891089108</v>
      </c>
      <c r="E37" s="42">
        <f t="shared" si="2"/>
        <v>-0.35428571428571426</v>
      </c>
      <c r="F37" s="42">
        <f t="shared" si="2"/>
        <v>-0.42669584245076586</v>
      </c>
    </row>
    <row r="38" spans="2:6" ht="17.100000000000001" customHeight="1" thickBot="1" x14ac:dyDescent="0.25">
      <c r="B38" s="66" t="s">
        <v>49</v>
      </c>
      <c r="C38" s="42">
        <f t="shared" si="2"/>
        <v>0.15833333333333333</v>
      </c>
      <c r="D38" s="42">
        <f t="shared" si="2"/>
        <v>5.1555555555555559</v>
      </c>
      <c r="E38" s="42">
        <f t="shared" si="2"/>
        <v>3.2608695652173912E-2</v>
      </c>
      <c r="F38" s="42">
        <f t="shared" si="2"/>
        <v>-0.1799163179916318</v>
      </c>
    </row>
    <row r="39" spans="2:6" ht="17.100000000000001" customHeight="1" thickBot="1" x14ac:dyDescent="0.25">
      <c r="B39" s="66" t="s">
        <v>26</v>
      </c>
      <c r="C39" s="42">
        <f t="shared" si="2"/>
        <v>0.16804583068109485</v>
      </c>
      <c r="D39" s="42">
        <f t="shared" si="2"/>
        <v>15</v>
      </c>
      <c r="E39" s="42">
        <f t="shared" si="2"/>
        <v>0.63902439024390245</v>
      </c>
      <c r="F39" s="42">
        <f t="shared" si="2"/>
        <v>-3.2333921222810112E-2</v>
      </c>
    </row>
    <row r="40" spans="2:6" ht="17.100000000000001" customHeight="1" thickBot="1" x14ac:dyDescent="0.25">
      <c r="B40" s="66" t="s">
        <v>48</v>
      </c>
      <c r="C40" s="42">
        <f t="shared" si="2"/>
        <v>0.13009922822491732</v>
      </c>
      <c r="D40" s="42">
        <f t="shared" si="2"/>
        <v>7.1679389312977095</v>
      </c>
      <c r="E40" s="42">
        <f t="shared" si="2"/>
        <v>2.3004059539918808E-2</v>
      </c>
      <c r="F40" s="42">
        <f t="shared" si="2"/>
        <v>-3.2388663967611336E-2</v>
      </c>
    </row>
    <row r="41" spans="2:6" ht="17.100000000000001" customHeight="1" thickBot="1" x14ac:dyDescent="0.25">
      <c r="B41" s="66" t="s">
        <v>21</v>
      </c>
      <c r="C41" s="42">
        <f t="shared" si="2"/>
        <v>0.17499999999999999</v>
      </c>
      <c r="D41" s="42">
        <f t="shared" si="2"/>
        <v>9.375</v>
      </c>
      <c r="E41" s="42">
        <f t="shared" si="2"/>
        <v>0.10909090909090909</v>
      </c>
      <c r="F41" s="42">
        <f t="shared" si="2"/>
        <v>-0.22580645161290322</v>
      </c>
    </row>
    <row r="42" spans="2:6" ht="17.100000000000001" customHeight="1" thickBot="1" x14ac:dyDescent="0.25">
      <c r="B42" s="66" t="s">
        <v>10</v>
      </c>
      <c r="C42" s="42">
        <f t="shared" si="2"/>
        <v>-1.6759776536312849E-2</v>
      </c>
      <c r="D42" s="42">
        <f t="shared" si="2"/>
        <v>3.9</v>
      </c>
      <c r="E42" s="42">
        <f t="shared" si="2"/>
        <v>-0.13310580204778158</v>
      </c>
      <c r="F42" s="42">
        <f t="shared" si="2"/>
        <v>-0.19580419580419581</v>
      </c>
    </row>
    <row r="43" spans="2:6" ht="17.100000000000001" customHeight="1" thickBot="1" x14ac:dyDescent="0.25">
      <c r="B43" s="66" t="s">
        <v>167</v>
      </c>
      <c r="C43" s="42">
        <f t="shared" si="2"/>
        <v>6.2421972534332085E-2</v>
      </c>
      <c r="D43" s="42">
        <f t="shared" si="2"/>
        <v>8.2079207920792072</v>
      </c>
      <c r="E43" s="42">
        <f t="shared" si="2"/>
        <v>0.19891500904159132</v>
      </c>
      <c r="F43" s="42">
        <f t="shared" si="2"/>
        <v>-6.362672322375397E-2</v>
      </c>
    </row>
    <row r="44" spans="2:6" ht="17.100000000000001" customHeight="1" thickBot="1" x14ac:dyDescent="0.25">
      <c r="B44" s="66" t="s">
        <v>168</v>
      </c>
      <c r="C44" s="42">
        <f t="shared" si="2"/>
        <v>0.25321888412017168</v>
      </c>
      <c r="D44" s="42">
        <f t="shared" si="2"/>
        <v>5.7307692307692308</v>
      </c>
      <c r="E44" s="42">
        <f t="shared" si="2"/>
        <v>1.4628099173553719</v>
      </c>
      <c r="F44" s="42">
        <f t="shared" si="2"/>
        <v>-0.16272189349112426</v>
      </c>
    </row>
    <row r="45" spans="2:6" ht="17.100000000000001" customHeight="1" thickBot="1" x14ac:dyDescent="0.25">
      <c r="B45" s="66" t="s">
        <v>169</v>
      </c>
      <c r="C45" s="42">
        <f t="shared" si="2"/>
        <v>0.53846153846153844</v>
      </c>
      <c r="D45" s="42">
        <f t="shared" si="2"/>
        <v>21</v>
      </c>
      <c r="E45" s="42">
        <f t="shared" si="2"/>
        <v>-0.15094339622641509</v>
      </c>
      <c r="F45" s="42">
        <f t="shared" si="2"/>
        <v>-0.30666666666666664</v>
      </c>
    </row>
    <row r="46" spans="2:6" ht="17.100000000000001" customHeight="1" thickBot="1" x14ac:dyDescent="0.25">
      <c r="B46" s="66" t="s">
        <v>51</v>
      </c>
      <c r="C46" s="42">
        <f t="shared" si="2"/>
        <v>-0.17171717171717171</v>
      </c>
      <c r="D46" s="42">
        <f t="shared" si="2"/>
        <v>13.357142857142858</v>
      </c>
      <c r="E46" s="42">
        <f t="shared" si="2"/>
        <v>-0.17391304347826086</v>
      </c>
      <c r="F46" s="42">
        <f t="shared" si="2"/>
        <v>-0.10555555555555556</v>
      </c>
    </row>
    <row r="47" spans="2:6" ht="17.100000000000001" customHeight="1" thickBot="1" x14ac:dyDescent="0.25">
      <c r="B47" s="66" t="s">
        <v>11</v>
      </c>
      <c r="C47" s="42">
        <f t="shared" si="2"/>
        <v>0.27659574468085107</v>
      </c>
      <c r="D47" s="42">
        <f t="shared" si="2"/>
        <v>3</v>
      </c>
      <c r="E47" s="42">
        <f t="shared" si="2"/>
        <v>-0.44</v>
      </c>
      <c r="F47" s="42">
        <f t="shared" si="2"/>
        <v>-0.41095890410958902</v>
      </c>
    </row>
    <row r="48" spans="2:6" ht="17.100000000000001" customHeight="1" thickBot="1" x14ac:dyDescent="0.25">
      <c r="B48" s="68" t="s">
        <v>22</v>
      </c>
      <c r="C48" s="77">
        <f t="shared" si="2"/>
        <v>0.14066125290023201</v>
      </c>
      <c r="D48" s="77">
        <f t="shared" si="2"/>
        <v>6.9279368213228034</v>
      </c>
      <c r="E48" s="77">
        <f t="shared" si="2"/>
        <v>0.15587668593448939</v>
      </c>
      <c r="F48" s="77">
        <f t="shared" si="2"/>
        <v>-0.11794680586626895</v>
      </c>
    </row>
    <row r="51" spans="1:28"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row>
    <row r="52" spans="1:28" x14ac:dyDescent="0.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row>
    <row r="53" spans="1:28" x14ac:dyDescent="0.2">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row>
    <row r="54" spans="1:28" ht="39" customHeight="1" x14ac:dyDescent="0.2">
      <c r="A54" s="13"/>
      <c r="B54" s="13"/>
      <c r="C54" s="44" t="s">
        <v>170</v>
      </c>
      <c r="D54" s="44" t="s">
        <v>175</v>
      </c>
      <c r="E54" s="44" t="s">
        <v>176</v>
      </c>
      <c r="F54" s="72" t="s">
        <v>179</v>
      </c>
      <c r="G54" s="44" t="s">
        <v>183</v>
      </c>
      <c r="H54" s="44" t="s">
        <v>247</v>
      </c>
      <c r="I54" s="44" t="s">
        <v>264</v>
      </c>
      <c r="J54" s="44" t="s">
        <v>268</v>
      </c>
      <c r="K54" s="13"/>
      <c r="L54" s="13"/>
      <c r="M54" s="13"/>
      <c r="N54" s="13"/>
      <c r="O54" s="13"/>
      <c r="P54" s="13"/>
      <c r="Q54" s="13"/>
      <c r="R54" s="13"/>
      <c r="S54" s="13"/>
      <c r="T54" s="13"/>
      <c r="U54" s="13"/>
      <c r="V54" s="13"/>
      <c r="W54" s="13"/>
      <c r="X54" s="13"/>
      <c r="Y54" s="13"/>
      <c r="Z54" s="13"/>
      <c r="AA54" s="13"/>
      <c r="AB54" s="13"/>
    </row>
    <row r="55" spans="1:28" ht="15" thickBot="1" x14ac:dyDescent="0.25">
      <c r="A55" s="13"/>
      <c r="B55" s="66" t="s">
        <v>52</v>
      </c>
      <c r="C55" s="127">
        <f>+C7/U55*100000</f>
        <v>10.583984671055198</v>
      </c>
      <c r="D55" s="127">
        <f>+D7/U55*100000</f>
        <v>1.9917345332839107</v>
      </c>
      <c r="E55" s="127">
        <f>+E7/U55*100000</f>
        <v>8.8585867323383241</v>
      </c>
      <c r="F55" s="127">
        <f>+F7/U55*100000</f>
        <v>12.633618464027595</v>
      </c>
      <c r="G55" s="127">
        <f>+G7/$V55*100000</f>
        <v>12.832402916623515</v>
      </c>
      <c r="H55" s="127">
        <f>+H7/$V55*100000</f>
        <v>13.723381297669514</v>
      </c>
      <c r="I55" s="127">
        <f>+I7/$V55*100000</f>
        <v>10.865307789638846</v>
      </c>
      <c r="J55" s="127">
        <f>+J7/$V55*100000</f>
        <v>12.508410778061334</v>
      </c>
      <c r="K55" s="13"/>
      <c r="L55" s="13"/>
      <c r="M55" s="13"/>
      <c r="N55" s="13"/>
      <c r="O55" s="13"/>
      <c r="P55" s="13"/>
      <c r="Q55" s="13"/>
      <c r="R55" s="13"/>
      <c r="S55" s="13"/>
      <c r="T55" s="13"/>
      <c r="U55" s="13">
        <v>8635689</v>
      </c>
      <c r="V55" s="132">
        <v>8642185</v>
      </c>
      <c r="W55" s="13"/>
      <c r="X55" s="13"/>
      <c r="Y55" s="13"/>
      <c r="Z55" s="13"/>
      <c r="AA55" s="13"/>
      <c r="AB55" s="13"/>
    </row>
    <row r="56" spans="1:28" ht="15" thickBot="1" x14ac:dyDescent="0.25">
      <c r="A56" s="13"/>
      <c r="B56" s="66" t="s">
        <v>53</v>
      </c>
      <c r="C56" s="127">
        <f t="shared" ref="C56:C72" si="3">+C8/U56*100000</f>
        <v>15.345372429932203</v>
      </c>
      <c r="D56" s="127">
        <f t="shared" ref="D56:D72" si="4">+D8/U56*100000</f>
        <v>3.4602310381219672</v>
      </c>
      <c r="E56" s="127">
        <f t="shared" ref="E56:E72" si="5">+E8/U56*100000</f>
        <v>13.314367255382351</v>
      </c>
      <c r="F56" s="127">
        <f t="shared" ref="F56:F71" si="6">+F8/U56*100000</f>
        <v>13.690479324743436</v>
      </c>
      <c r="G56" s="127">
        <f t="shared" ref="G56:J72" si="7">+G8/$V56*100000</f>
        <v>11.686990720529369</v>
      </c>
      <c r="H56" s="127">
        <f t="shared" si="7"/>
        <v>12.365590181721394</v>
      </c>
      <c r="I56" s="127">
        <f t="shared" si="7"/>
        <v>9.0479928158937035</v>
      </c>
      <c r="J56" s="127">
        <f t="shared" si="7"/>
        <v>9.8019922172181797</v>
      </c>
      <c r="K56" s="13"/>
      <c r="L56" s="13"/>
      <c r="M56" s="13"/>
      <c r="N56" s="13"/>
      <c r="O56" s="13"/>
      <c r="P56" s="13"/>
      <c r="Q56" s="13"/>
      <c r="R56" s="13"/>
      <c r="S56" s="13"/>
      <c r="T56" s="13"/>
      <c r="U56" s="13">
        <v>1329391</v>
      </c>
      <c r="V56" s="132">
        <v>1326261</v>
      </c>
      <c r="W56" s="13"/>
      <c r="X56" s="13"/>
      <c r="Y56" s="13"/>
      <c r="Z56" s="13"/>
      <c r="AA56" s="13"/>
      <c r="AB56" s="13"/>
    </row>
    <row r="57" spans="1:28" ht="15" thickBot="1" x14ac:dyDescent="0.25">
      <c r="A57" s="13"/>
      <c r="B57" s="66" t="s">
        <v>166</v>
      </c>
      <c r="C57" s="127">
        <f t="shared" si="3"/>
        <v>14.428966297075728</v>
      </c>
      <c r="D57" s="127">
        <f t="shared" si="4"/>
        <v>3.0428432327166504</v>
      </c>
      <c r="E57" s="127">
        <f t="shared" si="5"/>
        <v>17.962590696359584</v>
      </c>
      <c r="F57" s="127">
        <f t="shared" si="6"/>
        <v>22.477777428777838</v>
      </c>
      <c r="G57" s="127">
        <f t="shared" si="7"/>
        <v>17.493714123060865</v>
      </c>
      <c r="H57" s="127">
        <f t="shared" si="7"/>
        <v>15.714692347834337</v>
      </c>
      <c r="I57" s="127">
        <f t="shared" si="7"/>
        <v>10.674130651359173</v>
      </c>
      <c r="J57" s="127">
        <f t="shared" si="7"/>
        <v>15.220519632493636</v>
      </c>
      <c r="K57" s="13"/>
      <c r="L57" s="13"/>
      <c r="M57" s="13"/>
      <c r="N57" s="13"/>
      <c r="O57" s="13"/>
      <c r="P57" s="13"/>
      <c r="Q57" s="13"/>
      <c r="R57" s="13"/>
      <c r="S57" s="13"/>
      <c r="T57" s="13"/>
      <c r="U57" s="13">
        <v>1018784</v>
      </c>
      <c r="V57" s="132">
        <v>1011792</v>
      </c>
      <c r="W57" s="13"/>
      <c r="X57" s="13"/>
      <c r="Y57" s="13"/>
      <c r="Z57" s="13"/>
      <c r="AA57" s="13"/>
      <c r="AB57" s="13"/>
    </row>
    <row r="58" spans="1:28" ht="15" thickBot="1" x14ac:dyDescent="0.25">
      <c r="A58" s="13"/>
      <c r="B58" s="66" t="s">
        <v>47</v>
      </c>
      <c r="C58" s="127">
        <f t="shared" si="3"/>
        <v>23.729389360868531</v>
      </c>
      <c r="D58" s="127">
        <f t="shared" si="4"/>
        <v>1.8778653451047038</v>
      </c>
      <c r="E58" s="127">
        <f t="shared" si="5"/>
        <v>23.985461907928261</v>
      </c>
      <c r="F58" s="127">
        <f t="shared" si="6"/>
        <v>29.448342911869219</v>
      </c>
      <c r="G58" s="127">
        <f t="shared" si="7"/>
        <v>31.883840519416751</v>
      </c>
      <c r="H58" s="127">
        <f t="shared" si="7"/>
        <v>26.172029517275245</v>
      </c>
      <c r="I58" s="127">
        <f t="shared" si="7"/>
        <v>19.778211231295948</v>
      </c>
      <c r="J58" s="127">
        <f t="shared" si="7"/>
        <v>20.715971246572913</v>
      </c>
      <c r="K58" s="13"/>
      <c r="L58" s="13"/>
      <c r="M58" s="13"/>
      <c r="N58" s="13"/>
      <c r="O58" s="13"/>
      <c r="P58" s="13"/>
      <c r="Q58" s="13"/>
      <c r="R58" s="13"/>
      <c r="S58" s="13"/>
      <c r="T58" s="13"/>
      <c r="U58" s="13">
        <v>1171543</v>
      </c>
      <c r="V58" s="132">
        <v>1173008</v>
      </c>
      <c r="W58" s="13"/>
      <c r="X58" s="13"/>
      <c r="Y58" s="13"/>
      <c r="Z58" s="13"/>
      <c r="AA58" s="13"/>
      <c r="AB58" s="13"/>
    </row>
    <row r="59" spans="1:28" ht="15" thickBot="1" x14ac:dyDescent="0.25">
      <c r="A59" s="13"/>
      <c r="B59" s="66" t="s">
        <v>8</v>
      </c>
      <c r="C59" s="127">
        <f t="shared" si="3"/>
        <v>20.037206703089041</v>
      </c>
      <c r="D59" s="127">
        <f t="shared" si="4"/>
        <v>2.1140172209681096</v>
      </c>
      <c r="E59" s="127">
        <f t="shared" si="5"/>
        <v>14.016853312940727</v>
      </c>
      <c r="F59" s="127">
        <f t="shared" si="6"/>
        <v>25.322249755509315</v>
      </c>
      <c r="G59" s="127">
        <f t="shared" si="7"/>
        <v>26.507816124115482</v>
      </c>
      <c r="H59" s="127">
        <f t="shared" si="7"/>
        <v>25.817508412549977</v>
      </c>
      <c r="I59" s="127">
        <f t="shared" si="7"/>
        <v>23.470462193227252</v>
      </c>
      <c r="J59" s="127">
        <f t="shared" si="7"/>
        <v>23.332400650914153</v>
      </c>
      <c r="K59" s="13"/>
      <c r="L59" s="13"/>
      <c r="M59" s="13"/>
      <c r="N59" s="13"/>
      <c r="O59" s="13"/>
      <c r="P59" s="13"/>
      <c r="Q59" s="13"/>
      <c r="R59" s="13"/>
      <c r="S59" s="13"/>
      <c r="T59" s="13"/>
      <c r="U59" s="13">
        <v>2175952</v>
      </c>
      <c r="V59" s="132">
        <v>2172944</v>
      </c>
      <c r="W59" s="13"/>
      <c r="X59" s="13"/>
      <c r="Y59" s="13"/>
      <c r="Z59" s="13"/>
      <c r="AA59" s="13"/>
      <c r="AB59" s="13"/>
    </row>
    <row r="60" spans="1:28" ht="15" thickBot="1" x14ac:dyDescent="0.25">
      <c r="A60" s="13"/>
      <c r="B60" s="66" t="s">
        <v>9</v>
      </c>
      <c r="C60" s="127">
        <f t="shared" si="3"/>
        <v>16.297681440371932</v>
      </c>
      <c r="D60" s="127">
        <f t="shared" si="4"/>
        <v>7.5483998250143678</v>
      </c>
      <c r="E60" s="127">
        <f t="shared" si="5"/>
        <v>17.155454147759926</v>
      </c>
      <c r="F60" s="127">
        <f t="shared" si="6"/>
        <v>22.645199475043103</v>
      </c>
      <c r="G60" s="127">
        <f t="shared" si="7"/>
        <v>19.332531518014328</v>
      </c>
      <c r="H60" s="127">
        <f t="shared" si="7"/>
        <v>20.872290665466796</v>
      </c>
      <c r="I60" s="127">
        <f t="shared" si="7"/>
        <v>15.739760173958565</v>
      </c>
      <c r="J60" s="127">
        <f t="shared" si="7"/>
        <v>14.200001026506097</v>
      </c>
      <c r="K60" s="13"/>
      <c r="L60" s="13"/>
      <c r="M60" s="13"/>
      <c r="N60" s="13"/>
      <c r="O60" s="13"/>
      <c r="P60" s="13"/>
      <c r="Q60" s="13"/>
      <c r="R60" s="13"/>
      <c r="S60" s="13"/>
      <c r="T60" s="13"/>
      <c r="U60" s="13">
        <v>582905</v>
      </c>
      <c r="V60" s="132">
        <v>584507</v>
      </c>
      <c r="W60" s="13"/>
      <c r="X60" s="13"/>
      <c r="Y60" s="13"/>
      <c r="Z60" s="13"/>
      <c r="AA60" s="13"/>
      <c r="AB60" s="13"/>
    </row>
    <row r="61" spans="1:28" ht="15" thickBot="1" x14ac:dyDescent="0.25">
      <c r="A61" s="13"/>
      <c r="B61" s="66" t="s">
        <v>55</v>
      </c>
      <c r="C61" s="127">
        <f t="shared" si="3"/>
        <v>14.530768903152426</v>
      </c>
      <c r="D61" s="127">
        <f t="shared" si="4"/>
        <v>4.2172633885586057</v>
      </c>
      <c r="E61" s="127">
        <f t="shared" si="5"/>
        <v>14.614279069262496</v>
      </c>
      <c r="F61" s="127">
        <f t="shared" si="6"/>
        <v>19.082072956151315</v>
      </c>
      <c r="G61" s="127">
        <f t="shared" si="7"/>
        <v>14.728473664356127</v>
      </c>
      <c r="H61" s="127">
        <f t="shared" si="7"/>
        <v>12.33667024877693</v>
      </c>
      <c r="I61" s="127">
        <f t="shared" si="7"/>
        <v>9.4832907354543732</v>
      </c>
      <c r="J61" s="127">
        <f t="shared" si="7"/>
        <v>10.993903418978078</v>
      </c>
      <c r="K61" s="13"/>
      <c r="L61" s="13"/>
      <c r="M61" s="13"/>
      <c r="N61" s="13"/>
      <c r="O61" s="13"/>
      <c r="P61" s="13"/>
      <c r="Q61" s="13"/>
      <c r="R61" s="13"/>
      <c r="S61" s="13"/>
      <c r="T61" s="13"/>
      <c r="U61" s="13">
        <v>2394918</v>
      </c>
      <c r="V61" s="132">
        <v>2383139</v>
      </c>
      <c r="W61" s="13"/>
      <c r="X61" s="13"/>
      <c r="Y61" s="13"/>
      <c r="Z61" s="13"/>
      <c r="AA61" s="13"/>
      <c r="AB61" s="13"/>
    </row>
    <row r="62" spans="1:28" ht="15" thickBot="1" x14ac:dyDescent="0.25">
      <c r="A62" s="13"/>
      <c r="B62" s="66" t="s">
        <v>49</v>
      </c>
      <c r="C62" s="127">
        <f t="shared" si="3"/>
        <v>11.73467317223909</v>
      </c>
      <c r="D62" s="127">
        <f t="shared" si="4"/>
        <v>2.2002512197948292</v>
      </c>
      <c r="E62" s="127">
        <f t="shared" si="5"/>
        <v>8.9965827653833017</v>
      </c>
      <c r="F62" s="127">
        <f t="shared" si="6"/>
        <v>11.685778700688093</v>
      </c>
      <c r="G62" s="127">
        <f t="shared" si="7"/>
        <v>13.563873647149977</v>
      </c>
      <c r="H62" s="127">
        <f t="shared" si="7"/>
        <v>13.515082734750157</v>
      </c>
      <c r="I62" s="127">
        <f t="shared" si="7"/>
        <v>9.270273355965811</v>
      </c>
      <c r="J62" s="127">
        <f t="shared" si="7"/>
        <v>9.5630188303647312</v>
      </c>
      <c r="K62" s="13"/>
      <c r="L62" s="13"/>
      <c r="M62" s="13"/>
      <c r="N62" s="13"/>
      <c r="O62" s="13"/>
      <c r="P62" s="13"/>
      <c r="Q62" s="13"/>
      <c r="R62" s="13"/>
      <c r="S62" s="13"/>
      <c r="T62" s="13"/>
      <c r="U62" s="13">
        <v>2045221</v>
      </c>
      <c r="V62" s="132">
        <v>2049562</v>
      </c>
      <c r="W62" s="13"/>
      <c r="X62" s="13"/>
      <c r="Y62" s="13"/>
      <c r="Z62" s="13"/>
      <c r="AA62" s="13"/>
      <c r="AB62" s="13"/>
    </row>
    <row r="63" spans="1:28" ht="15" thickBot="1" x14ac:dyDescent="0.25">
      <c r="A63" s="13"/>
      <c r="B63" s="66" t="s">
        <v>26</v>
      </c>
      <c r="C63" s="127">
        <f t="shared" si="3"/>
        <v>20.191558900165401</v>
      </c>
      <c r="D63" s="127">
        <f t="shared" si="4"/>
        <v>1.5294688154803837</v>
      </c>
      <c r="E63" s="127">
        <f t="shared" si="5"/>
        <v>10.539196879780794</v>
      </c>
      <c r="F63" s="127">
        <f t="shared" si="6"/>
        <v>21.862407185984306</v>
      </c>
      <c r="G63" s="127">
        <f t="shared" si="7"/>
        <v>23.636666691569967</v>
      </c>
      <c r="H63" s="127">
        <f t="shared" si="7"/>
        <v>24.525456883242082</v>
      </c>
      <c r="I63" s="127">
        <f t="shared" si="7"/>
        <v>17.312087211700291</v>
      </c>
      <c r="J63" s="127">
        <f t="shared" si="7"/>
        <v>21.202154427424613</v>
      </c>
      <c r="K63" s="13"/>
      <c r="L63" s="13"/>
      <c r="M63" s="13"/>
      <c r="N63" s="13"/>
      <c r="O63" s="13"/>
      <c r="P63" s="13"/>
      <c r="Q63" s="13"/>
      <c r="R63" s="13"/>
      <c r="S63" s="13"/>
      <c r="T63" s="13"/>
      <c r="U63" s="13">
        <v>7780479</v>
      </c>
      <c r="V63" s="132">
        <v>7763362</v>
      </c>
      <c r="W63" s="13"/>
      <c r="X63" s="13"/>
      <c r="Y63" s="13"/>
      <c r="Z63" s="13"/>
      <c r="AA63" s="13"/>
      <c r="AB63" s="13"/>
    </row>
    <row r="64" spans="1:28" ht="15" thickBot="1" x14ac:dyDescent="0.25">
      <c r="A64" s="13"/>
      <c r="B64" s="66" t="s">
        <v>246</v>
      </c>
      <c r="C64" s="127">
        <f t="shared" si="3"/>
        <v>17.934283013268008</v>
      </c>
      <c r="D64" s="127">
        <f t="shared" si="4"/>
        <v>2.5902878442537034</v>
      </c>
      <c r="E64" s="127">
        <f t="shared" si="5"/>
        <v>14.612387151935014</v>
      </c>
      <c r="F64" s="127">
        <f t="shared" si="6"/>
        <v>19.535911374982128</v>
      </c>
      <c r="G64" s="127">
        <f t="shared" si="7"/>
        <v>20.264373965281294</v>
      </c>
      <c r="H64" s="127">
        <f t="shared" si="7"/>
        <v>21.1540294076595</v>
      </c>
      <c r="I64" s="127">
        <f t="shared" si="7"/>
        <v>14.946211431953813</v>
      </c>
      <c r="J64" s="127">
        <f t="shared" si="7"/>
        <v>18.900235620301384</v>
      </c>
      <c r="K64" s="13"/>
      <c r="L64" s="13"/>
      <c r="M64" s="13"/>
      <c r="N64" s="13"/>
      <c r="O64" s="13"/>
      <c r="P64" s="13"/>
      <c r="Q64" s="13"/>
      <c r="R64" s="13"/>
      <c r="S64" s="13"/>
      <c r="T64" s="13"/>
      <c r="U64" s="13">
        <v>5057353</v>
      </c>
      <c r="V64" s="132">
        <v>5058138</v>
      </c>
      <c r="W64" s="13"/>
      <c r="X64" s="13"/>
      <c r="Y64" s="13"/>
      <c r="Z64" s="13"/>
      <c r="AA64" s="13"/>
      <c r="AB64" s="13"/>
    </row>
    <row r="65" spans="1:28" ht="15" thickBot="1" x14ac:dyDescent="0.25">
      <c r="A65" s="13"/>
      <c r="B65" s="66" t="s">
        <v>21</v>
      </c>
      <c r="C65" s="127">
        <f t="shared" si="3"/>
        <v>7.5188888586044751</v>
      </c>
      <c r="D65" s="127">
        <f t="shared" si="4"/>
        <v>0.75188888586044755</v>
      </c>
      <c r="E65" s="127">
        <f t="shared" si="5"/>
        <v>5.1692360902905774</v>
      </c>
      <c r="F65" s="127">
        <f t="shared" si="6"/>
        <v>8.7407082981277036</v>
      </c>
      <c r="G65" s="127">
        <f t="shared" si="7"/>
        <v>8.8721011117497763</v>
      </c>
      <c r="H65" s="127">
        <f t="shared" si="7"/>
        <v>7.8338765135662927</v>
      </c>
      <c r="I65" s="127">
        <f t="shared" si="7"/>
        <v>5.7574273171993235</v>
      </c>
      <c r="J65" s="127">
        <f t="shared" si="7"/>
        <v>6.7956519153828081</v>
      </c>
      <c r="K65" s="13"/>
      <c r="L65" s="13"/>
      <c r="M65" s="13"/>
      <c r="N65" s="13"/>
      <c r="O65" s="13"/>
      <c r="P65" s="13"/>
      <c r="Q65" s="13"/>
      <c r="R65" s="13"/>
      <c r="S65" s="13"/>
      <c r="T65" s="13"/>
      <c r="U65" s="13">
        <v>1063987</v>
      </c>
      <c r="V65" s="132">
        <v>1059501</v>
      </c>
      <c r="W65" s="13"/>
      <c r="X65" s="13"/>
      <c r="Y65" s="13"/>
      <c r="Z65" s="13"/>
      <c r="AA65" s="13"/>
      <c r="AB65" s="13"/>
    </row>
    <row r="66" spans="1:28" ht="15" thickBot="1" x14ac:dyDescent="0.25">
      <c r="A66" s="13"/>
      <c r="B66" s="66" t="s">
        <v>10</v>
      </c>
      <c r="C66" s="127">
        <f t="shared" si="3"/>
        <v>13.250332461204842</v>
      </c>
      <c r="D66" s="127">
        <f t="shared" si="4"/>
        <v>2.5908471292858626</v>
      </c>
      <c r="E66" s="127">
        <f t="shared" si="5"/>
        <v>10.844545841153682</v>
      </c>
      <c r="F66" s="127">
        <f t="shared" si="6"/>
        <v>15.878191692337642</v>
      </c>
      <c r="G66" s="127">
        <f t="shared" si="7"/>
        <v>13.058099267522245</v>
      </c>
      <c r="H66" s="127">
        <f t="shared" si="7"/>
        <v>12.724227411250368</v>
      </c>
      <c r="I66" s="127">
        <f t="shared" si="7"/>
        <v>9.4226057214507097</v>
      </c>
      <c r="J66" s="127">
        <f t="shared" si="7"/>
        <v>12.798421157088564</v>
      </c>
      <c r="K66" s="13"/>
      <c r="L66" s="13"/>
      <c r="M66" s="13"/>
      <c r="N66" s="13"/>
      <c r="O66" s="13"/>
      <c r="P66" s="13"/>
      <c r="Q66" s="13"/>
      <c r="R66" s="13"/>
      <c r="S66" s="13"/>
      <c r="T66" s="13"/>
      <c r="U66" s="13">
        <v>2701819</v>
      </c>
      <c r="V66" s="132">
        <v>2695645</v>
      </c>
      <c r="W66" s="13"/>
      <c r="X66" s="13"/>
      <c r="Y66" s="13"/>
      <c r="Z66" s="13"/>
      <c r="AA66" s="13"/>
      <c r="AB66" s="13"/>
    </row>
    <row r="67" spans="1:28" ht="15" thickBot="1" x14ac:dyDescent="0.25">
      <c r="A67" s="13"/>
      <c r="B67" s="66" t="s">
        <v>167</v>
      </c>
      <c r="C67" s="127">
        <f t="shared" si="3"/>
        <v>11.814354455412833</v>
      </c>
      <c r="D67" s="127">
        <f t="shared" si="4"/>
        <v>1.4897001248398203</v>
      </c>
      <c r="E67" s="127">
        <f t="shared" si="5"/>
        <v>8.1564769211526791</v>
      </c>
      <c r="F67" s="127">
        <f t="shared" si="6"/>
        <v>13.908784333900499</v>
      </c>
      <c r="G67" s="127">
        <f t="shared" si="7"/>
        <v>12.605071267532493</v>
      </c>
      <c r="H67" s="127">
        <f t="shared" si="7"/>
        <v>13.775224769453841</v>
      </c>
      <c r="I67" s="127">
        <f t="shared" si="7"/>
        <v>9.8204021743525765</v>
      </c>
      <c r="J67" s="127">
        <f t="shared" si="7"/>
        <v>13.07905749615886</v>
      </c>
      <c r="K67" s="13"/>
      <c r="L67" s="13"/>
      <c r="M67" s="13"/>
      <c r="N67" s="13"/>
      <c r="O67" s="13"/>
      <c r="P67" s="13"/>
      <c r="Q67" s="13"/>
      <c r="R67" s="13"/>
      <c r="S67" s="13"/>
      <c r="T67" s="13"/>
      <c r="U67" s="13">
        <v>6779888</v>
      </c>
      <c r="V67" s="132">
        <v>6751251</v>
      </c>
      <c r="W67" s="13"/>
      <c r="X67" s="13"/>
      <c r="Y67" s="13"/>
      <c r="Z67" s="13"/>
      <c r="AA67" s="13"/>
      <c r="AB67" s="13"/>
    </row>
    <row r="68" spans="1:28" ht="15" thickBot="1" x14ac:dyDescent="0.25">
      <c r="A68" s="13"/>
      <c r="B68" s="66" t="s">
        <v>168</v>
      </c>
      <c r="C68" s="127">
        <f t="shared" si="3"/>
        <v>15.417690377045242</v>
      </c>
      <c r="D68" s="127">
        <f t="shared" si="4"/>
        <v>3.4408579382246889</v>
      </c>
      <c r="E68" s="127">
        <f t="shared" si="5"/>
        <v>8.0066117408689887</v>
      </c>
      <c r="F68" s="127">
        <f t="shared" si="6"/>
        <v>22.365576598460482</v>
      </c>
      <c r="G68" s="127">
        <f t="shared" si="7"/>
        <v>19.229680089246788</v>
      </c>
      <c r="H68" s="127">
        <f t="shared" si="7"/>
        <v>23.04927407957663</v>
      </c>
      <c r="I68" s="127">
        <f t="shared" si="7"/>
        <v>19.62481050203953</v>
      </c>
      <c r="J68" s="127">
        <f t="shared" si="7"/>
        <v>18.636984470057676</v>
      </c>
      <c r="K68" s="13"/>
      <c r="L68" s="13"/>
      <c r="M68" s="13"/>
      <c r="N68" s="13"/>
      <c r="O68" s="13"/>
      <c r="P68" s="13"/>
      <c r="Q68" s="13"/>
      <c r="R68" s="13"/>
      <c r="S68" s="13"/>
      <c r="T68" s="13"/>
      <c r="U68" s="13">
        <v>1511251</v>
      </c>
      <c r="V68" s="132">
        <v>1518486</v>
      </c>
      <c r="W68" s="13"/>
      <c r="X68" s="13"/>
      <c r="Y68" s="13"/>
      <c r="Z68" s="13"/>
      <c r="AA68" s="13"/>
      <c r="AB68" s="13"/>
    </row>
    <row r="69" spans="1:28" ht="15" thickBot="1" x14ac:dyDescent="0.25">
      <c r="A69" s="13"/>
      <c r="B69" s="66" t="s">
        <v>169</v>
      </c>
      <c r="C69" s="127">
        <f t="shared" si="3"/>
        <v>5.8983933683909635</v>
      </c>
      <c r="D69" s="127">
        <f t="shared" si="4"/>
        <v>0.3024817111995366</v>
      </c>
      <c r="E69" s="127">
        <f t="shared" si="5"/>
        <v>8.0157653467877186</v>
      </c>
      <c r="F69" s="127">
        <f t="shared" si="6"/>
        <v>11.343064169982624</v>
      </c>
      <c r="G69" s="127">
        <f t="shared" si="7"/>
        <v>9.0697874797630362</v>
      </c>
      <c r="H69" s="127">
        <f t="shared" si="7"/>
        <v>6.6511774851595611</v>
      </c>
      <c r="I69" s="127">
        <f t="shared" si="7"/>
        <v>6.8023406098222781</v>
      </c>
      <c r="J69" s="127">
        <f t="shared" si="7"/>
        <v>7.8604824824612987</v>
      </c>
      <c r="K69" s="13"/>
      <c r="L69" s="13"/>
      <c r="M69" s="13"/>
      <c r="N69" s="13"/>
      <c r="O69" s="13"/>
      <c r="P69" s="13"/>
      <c r="Q69" s="13"/>
      <c r="R69" s="13"/>
      <c r="S69" s="13"/>
      <c r="T69" s="13"/>
      <c r="U69" s="13">
        <v>661197</v>
      </c>
      <c r="V69" s="132">
        <v>661537</v>
      </c>
      <c r="W69" s="13"/>
      <c r="X69" s="13"/>
      <c r="Y69" s="13"/>
      <c r="Z69" s="13"/>
      <c r="AA69" s="13"/>
      <c r="AB69" s="13"/>
    </row>
    <row r="70" spans="1:28" ht="15" thickBot="1" x14ac:dyDescent="0.25">
      <c r="A70" s="13"/>
      <c r="B70" s="66" t="s">
        <v>51</v>
      </c>
      <c r="C70" s="127">
        <f t="shared" si="3"/>
        <v>8.9168945428605397</v>
      </c>
      <c r="D70" s="127">
        <f t="shared" si="4"/>
        <v>0.6304874929295331</v>
      </c>
      <c r="E70" s="127">
        <f t="shared" si="5"/>
        <v>7.2506061686896315</v>
      </c>
      <c r="F70" s="127">
        <f t="shared" si="6"/>
        <v>8.1062677662368543</v>
      </c>
      <c r="G70" s="127">
        <f t="shared" si="7"/>
        <v>7.4074308274687404</v>
      </c>
      <c r="H70" s="127">
        <f t="shared" si="7"/>
        <v>9.0786194897635184</v>
      </c>
      <c r="I70" s="127">
        <f t="shared" si="7"/>
        <v>6.0072457320325761</v>
      </c>
      <c r="J70" s="127">
        <f t="shared" si="7"/>
        <v>7.2719290440394344</v>
      </c>
      <c r="K70" s="13"/>
      <c r="L70" s="13"/>
      <c r="M70" s="13"/>
      <c r="N70" s="13"/>
      <c r="O70" s="13"/>
      <c r="P70" s="13"/>
      <c r="Q70" s="13"/>
      <c r="R70" s="13"/>
      <c r="S70" s="13"/>
      <c r="T70" s="13"/>
      <c r="U70" s="13">
        <v>2220504</v>
      </c>
      <c r="V70" s="132">
        <v>2213993</v>
      </c>
      <c r="W70" s="13"/>
      <c r="X70" s="13"/>
      <c r="Y70" s="13"/>
      <c r="Z70" s="13"/>
      <c r="AA70" s="13"/>
      <c r="AB70" s="13"/>
    </row>
    <row r="71" spans="1:28" ht="15" thickBot="1" x14ac:dyDescent="0.25">
      <c r="A71" s="13"/>
      <c r="B71" s="66" t="s">
        <v>11</v>
      </c>
      <c r="C71" s="127">
        <f t="shared" si="3"/>
        <v>14.69144832673781</v>
      </c>
      <c r="D71" s="127">
        <f t="shared" si="4"/>
        <v>2.8132560625668148</v>
      </c>
      <c r="E71" s="127">
        <f t="shared" si="5"/>
        <v>15.629200347593416</v>
      </c>
      <c r="F71" s="127">
        <f t="shared" si="6"/>
        <v>22.818632507486388</v>
      </c>
      <c r="G71" s="127">
        <f t="shared" si="7"/>
        <v>18.761960749978112</v>
      </c>
      <c r="H71" s="127">
        <f t="shared" si="7"/>
        <v>11.257176449986867</v>
      </c>
      <c r="I71" s="127">
        <f t="shared" si="7"/>
        <v>8.7555816833231184</v>
      </c>
      <c r="J71" s="127">
        <f t="shared" si="7"/>
        <v>13.446071870817645</v>
      </c>
      <c r="K71" s="13"/>
      <c r="L71" s="13"/>
      <c r="M71" s="13"/>
      <c r="N71" s="13"/>
      <c r="O71" s="13"/>
      <c r="P71" s="13"/>
      <c r="Q71" s="13"/>
      <c r="R71" s="13"/>
      <c r="S71" s="13"/>
      <c r="T71" s="13"/>
      <c r="U71" s="13">
        <v>319914</v>
      </c>
      <c r="V71" s="132">
        <v>319796</v>
      </c>
      <c r="W71" s="13"/>
      <c r="X71" s="13"/>
      <c r="Y71" s="13"/>
      <c r="Z71" s="13"/>
      <c r="AA71" s="13"/>
      <c r="AB71" s="13"/>
    </row>
    <row r="72" spans="1:28" ht="15" thickBot="1" x14ac:dyDescent="0.25">
      <c r="A72" s="13"/>
      <c r="B72" s="68" t="s">
        <v>22</v>
      </c>
      <c r="C72" s="128">
        <f t="shared" si="3"/>
        <v>14.532949342576872</v>
      </c>
      <c r="D72" s="128">
        <f t="shared" si="4"/>
        <v>2.1348430516285344</v>
      </c>
      <c r="E72" s="128">
        <f t="shared" si="5"/>
        <v>10.937646039439381</v>
      </c>
      <c r="F72" s="128">
        <f t="shared" ref="F72" si="8">+F24/U72*100000</f>
        <v>16.9565125305066</v>
      </c>
      <c r="G72" s="128">
        <f t="shared" si="7"/>
        <v>16.600152448743021</v>
      </c>
      <c r="H72" s="128">
        <f t="shared" si="7"/>
        <v>16.948363121771571</v>
      </c>
      <c r="I72" s="128">
        <f t="shared" si="7"/>
        <v>12.66009592423206</v>
      </c>
      <c r="J72" s="128">
        <f t="shared" si="7"/>
        <v>14.97727967565843</v>
      </c>
      <c r="K72" s="13"/>
      <c r="L72" s="13"/>
      <c r="M72" s="13"/>
      <c r="N72" s="13"/>
      <c r="O72" s="13"/>
      <c r="P72" s="13"/>
      <c r="Q72" s="13"/>
      <c r="R72" s="13"/>
      <c r="S72" s="13"/>
      <c r="T72" s="13"/>
      <c r="U72" s="13">
        <v>47450795</v>
      </c>
      <c r="V72" s="132">
        <v>47385107</v>
      </c>
      <c r="W72" s="13"/>
      <c r="X72" s="13"/>
      <c r="Y72" s="13"/>
      <c r="Z72" s="13"/>
      <c r="AA72" s="13"/>
      <c r="AB72" s="13"/>
    </row>
    <row r="73" spans="1:28" ht="13.5" thickBot="1" x14ac:dyDescent="0.25">
      <c r="A73" s="13"/>
      <c r="B73" s="13"/>
      <c r="C73" s="127"/>
      <c r="D73" s="127"/>
      <c r="E73" s="127"/>
      <c r="F73" s="127"/>
      <c r="G73" s="127"/>
      <c r="H73" s="13"/>
      <c r="I73" s="13"/>
      <c r="J73" s="13"/>
      <c r="K73" s="13"/>
      <c r="L73" s="13"/>
      <c r="M73" s="13"/>
      <c r="N73" s="13"/>
      <c r="O73" s="13"/>
      <c r="P73" s="13"/>
      <c r="Q73" s="13"/>
      <c r="R73" s="13"/>
      <c r="S73" s="13"/>
      <c r="T73" s="13"/>
      <c r="U73" s="13"/>
      <c r="V73" s="13"/>
      <c r="W73" s="13"/>
      <c r="X73" s="13"/>
      <c r="Y73" s="13"/>
      <c r="Z73" s="13"/>
      <c r="AA73" s="13"/>
      <c r="AB73" s="13"/>
    </row>
    <row r="74" spans="1:28" ht="13.5" thickBot="1" x14ac:dyDescent="0.25">
      <c r="A74" s="13"/>
      <c r="B74" s="13"/>
      <c r="C74" s="127"/>
      <c r="D74" s="127"/>
      <c r="E74" s="127"/>
      <c r="F74" s="127"/>
      <c r="G74" s="127"/>
      <c r="H74" s="13"/>
      <c r="I74" s="13"/>
      <c r="J74" s="13"/>
      <c r="K74" s="13"/>
      <c r="L74" s="13"/>
      <c r="M74" s="13"/>
      <c r="N74" s="13"/>
      <c r="O74" s="13"/>
      <c r="P74" s="13"/>
      <c r="Q74" s="13"/>
      <c r="R74" s="13"/>
      <c r="S74" s="13"/>
      <c r="T74" s="13"/>
      <c r="U74" s="13"/>
      <c r="V74" s="13"/>
      <c r="W74" s="13"/>
      <c r="X74" s="13"/>
      <c r="Y74" s="13"/>
      <c r="Z74" s="13"/>
      <c r="AA74" s="13"/>
      <c r="AB74" s="13"/>
    </row>
    <row r="75" spans="1:28"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row>
    <row r="76" spans="1:28" x14ac:dyDescent="0.2">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row>
  </sheetData>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AB75"/>
  <sheetViews>
    <sheetView workbookViewId="0"/>
  </sheetViews>
  <sheetFormatPr baseColWidth="10" defaultRowHeight="12.75" x14ac:dyDescent="0.2"/>
  <cols>
    <col min="1" max="1" width="11.42578125" style="110"/>
    <col min="2" max="2" width="34.7109375" style="110" customWidth="1"/>
    <col min="3" max="19" width="12.28515625" style="110" customWidth="1"/>
    <col min="20" max="20" width="11.140625" style="110" customWidth="1"/>
    <col min="21" max="21" width="8.28515625" style="110" hidden="1" customWidth="1"/>
    <col min="22" max="22" width="7.140625" style="110" hidden="1" customWidth="1"/>
    <col min="23" max="23" width="0.42578125" style="110" customWidth="1"/>
    <col min="24" max="61" width="12.28515625" style="110" customWidth="1"/>
    <col min="62" max="16384" width="11.42578125" style="110"/>
  </cols>
  <sheetData>
    <row r="2" spans="1:13" ht="40.5" customHeight="1" x14ac:dyDescent="0.25">
      <c r="B2" s="11"/>
      <c r="M2" s="107"/>
    </row>
    <row r="3" spans="1:13" ht="27.95" customHeight="1" x14ac:dyDescent="0.2">
      <c r="A3" s="13"/>
      <c r="B3" s="65"/>
      <c r="C3" s="63"/>
      <c r="D3" s="13"/>
      <c r="E3" s="13"/>
      <c r="F3" s="13"/>
      <c r="G3" s="13"/>
      <c r="H3" s="13"/>
      <c r="I3" s="13"/>
      <c r="J3" s="13"/>
      <c r="K3" s="13"/>
      <c r="L3" s="13"/>
    </row>
    <row r="4" spans="1:13" x14ac:dyDescent="0.2">
      <c r="A4" s="13"/>
      <c r="B4" s="13"/>
      <c r="C4" s="13"/>
      <c r="D4" s="13"/>
      <c r="E4" s="13"/>
      <c r="F4" s="13"/>
      <c r="G4" s="13"/>
      <c r="H4" s="13"/>
      <c r="I4" s="13"/>
      <c r="J4" s="13"/>
      <c r="K4" s="13"/>
      <c r="L4" s="13"/>
    </row>
    <row r="5" spans="1:13" ht="39" customHeight="1" x14ac:dyDescent="0.2">
      <c r="A5" s="13"/>
      <c r="B5" s="13"/>
      <c r="C5" s="44" t="s">
        <v>170</v>
      </c>
      <c r="D5" s="44" t="s">
        <v>175</v>
      </c>
      <c r="E5" s="44" t="s">
        <v>176</v>
      </c>
      <c r="F5" s="72" t="s">
        <v>179</v>
      </c>
      <c r="G5" s="44" t="s">
        <v>183</v>
      </c>
      <c r="H5" s="44" t="s">
        <v>247</v>
      </c>
      <c r="I5" s="44" t="s">
        <v>264</v>
      </c>
      <c r="J5" s="44" t="s">
        <v>268</v>
      </c>
    </row>
    <row r="6" spans="1:13" ht="17.100000000000001" customHeight="1" thickBot="1" x14ac:dyDescent="0.25">
      <c r="A6" s="13"/>
      <c r="B6" s="66" t="s">
        <v>52</v>
      </c>
      <c r="C6" s="46">
        <v>61</v>
      </c>
      <c r="D6" s="46">
        <v>12</v>
      </c>
      <c r="E6" s="46">
        <v>61</v>
      </c>
      <c r="F6" s="46">
        <v>92</v>
      </c>
      <c r="G6" s="46">
        <v>93</v>
      </c>
      <c r="H6" s="46">
        <v>117</v>
      </c>
      <c r="I6" s="46">
        <v>98</v>
      </c>
      <c r="J6" s="46">
        <v>106</v>
      </c>
    </row>
    <row r="7" spans="1:13" ht="17.100000000000001" customHeight="1" thickBot="1" x14ac:dyDescent="0.25">
      <c r="A7" s="13"/>
      <c r="B7" s="66" t="s">
        <v>53</v>
      </c>
      <c r="C7" s="46">
        <v>2</v>
      </c>
      <c r="D7" s="46">
        <v>3</v>
      </c>
      <c r="E7" s="46">
        <v>12</v>
      </c>
      <c r="F7" s="46">
        <v>13</v>
      </c>
      <c r="G7" s="46">
        <v>15</v>
      </c>
      <c r="H7" s="46">
        <v>3</v>
      </c>
      <c r="I7" s="46">
        <v>10</v>
      </c>
      <c r="J7" s="46">
        <v>12</v>
      </c>
    </row>
    <row r="8" spans="1:13" ht="17.100000000000001" customHeight="1" thickBot="1" x14ac:dyDescent="0.25">
      <c r="A8" s="13"/>
      <c r="B8" s="66" t="s">
        <v>166</v>
      </c>
      <c r="C8" s="46">
        <v>5</v>
      </c>
      <c r="D8" s="46">
        <v>1</v>
      </c>
      <c r="E8" s="46">
        <v>3</v>
      </c>
      <c r="F8" s="46">
        <v>9</v>
      </c>
      <c r="G8" s="46">
        <v>1</v>
      </c>
      <c r="H8" s="46">
        <v>4</v>
      </c>
      <c r="I8" s="46">
        <v>2</v>
      </c>
      <c r="J8" s="46">
        <v>7</v>
      </c>
    </row>
    <row r="9" spans="1:13" ht="17.100000000000001" customHeight="1" thickBot="1" x14ac:dyDescent="0.25">
      <c r="A9" s="13"/>
      <c r="B9" s="66" t="s">
        <v>47</v>
      </c>
      <c r="C9" s="46">
        <v>8</v>
      </c>
      <c r="D9" s="46">
        <v>2</v>
      </c>
      <c r="E9" s="46">
        <v>10</v>
      </c>
      <c r="F9" s="46">
        <v>25</v>
      </c>
      <c r="G9" s="46">
        <v>12</v>
      </c>
      <c r="H9" s="46">
        <v>14</v>
      </c>
      <c r="I9" s="46">
        <v>7</v>
      </c>
      <c r="J9" s="46">
        <v>4</v>
      </c>
    </row>
    <row r="10" spans="1:13" ht="17.100000000000001" customHeight="1" thickBot="1" x14ac:dyDescent="0.25">
      <c r="A10" s="13"/>
      <c r="B10" s="66" t="s">
        <v>8</v>
      </c>
      <c r="C10" s="46">
        <v>16</v>
      </c>
      <c r="D10" s="46">
        <v>3</v>
      </c>
      <c r="E10" s="46">
        <v>25</v>
      </c>
      <c r="F10" s="46">
        <v>15</v>
      </c>
      <c r="G10" s="46">
        <v>36</v>
      </c>
      <c r="H10" s="46">
        <v>34</v>
      </c>
      <c r="I10" s="46">
        <v>20</v>
      </c>
      <c r="J10" s="46">
        <v>19</v>
      </c>
    </row>
    <row r="11" spans="1:13" ht="17.100000000000001" customHeight="1" thickBot="1" x14ac:dyDescent="0.25">
      <c r="A11" s="13"/>
      <c r="B11" s="66" t="s">
        <v>9</v>
      </c>
      <c r="C11" s="46">
        <v>4</v>
      </c>
      <c r="D11" s="46">
        <v>2</v>
      </c>
      <c r="E11" s="46">
        <v>5</v>
      </c>
      <c r="F11" s="46">
        <v>2</v>
      </c>
      <c r="G11" s="46">
        <v>4</v>
      </c>
      <c r="H11" s="46">
        <v>7</v>
      </c>
      <c r="I11" s="46">
        <v>9</v>
      </c>
      <c r="J11" s="46">
        <v>4</v>
      </c>
    </row>
    <row r="12" spans="1:13" ht="17.100000000000001" customHeight="1" thickBot="1" x14ac:dyDescent="0.25">
      <c r="A12" s="13"/>
      <c r="B12" s="66" t="s">
        <v>54</v>
      </c>
      <c r="C12" s="46">
        <v>17</v>
      </c>
      <c r="D12" s="46">
        <v>12</v>
      </c>
      <c r="E12" s="46">
        <v>22</v>
      </c>
      <c r="F12" s="46">
        <v>17</v>
      </c>
      <c r="G12" s="46">
        <v>21</v>
      </c>
      <c r="H12" s="46">
        <v>47</v>
      </c>
      <c r="I12" s="46">
        <v>21</v>
      </c>
      <c r="J12" s="46">
        <v>13</v>
      </c>
    </row>
    <row r="13" spans="1:13" ht="17.100000000000001" customHeight="1" thickBot="1" x14ac:dyDescent="0.25">
      <c r="A13" s="13"/>
      <c r="B13" s="66" t="s">
        <v>49</v>
      </c>
      <c r="C13" s="46">
        <v>5</v>
      </c>
      <c r="D13" s="46">
        <v>3</v>
      </c>
      <c r="E13" s="46">
        <v>4</v>
      </c>
      <c r="F13" s="46">
        <v>11</v>
      </c>
      <c r="G13" s="46">
        <v>9</v>
      </c>
      <c r="H13" s="46">
        <v>17</v>
      </c>
      <c r="I13" s="46">
        <v>13</v>
      </c>
      <c r="J13" s="46">
        <v>12</v>
      </c>
    </row>
    <row r="14" spans="1:13" ht="17.100000000000001" customHeight="1" thickBot="1" x14ac:dyDescent="0.25">
      <c r="A14" s="13"/>
      <c r="B14" s="66" t="s">
        <v>26</v>
      </c>
      <c r="C14" s="46">
        <v>140</v>
      </c>
      <c r="D14" s="46">
        <v>8</v>
      </c>
      <c r="E14" s="46">
        <v>102</v>
      </c>
      <c r="F14" s="46">
        <v>207</v>
      </c>
      <c r="G14" s="46">
        <v>195</v>
      </c>
      <c r="H14" s="46">
        <v>267</v>
      </c>
      <c r="I14" s="46">
        <v>180</v>
      </c>
      <c r="J14" s="46">
        <v>261</v>
      </c>
    </row>
    <row r="15" spans="1:13" ht="17.100000000000001" customHeight="1" thickBot="1" x14ac:dyDescent="0.25">
      <c r="A15" s="13"/>
      <c r="B15" s="66" t="s">
        <v>48</v>
      </c>
      <c r="C15" s="46">
        <v>27</v>
      </c>
      <c r="D15" s="46">
        <v>7</v>
      </c>
      <c r="E15" s="46">
        <v>29</v>
      </c>
      <c r="F15" s="46">
        <v>53</v>
      </c>
      <c r="G15" s="46">
        <v>60</v>
      </c>
      <c r="H15" s="46">
        <v>49</v>
      </c>
      <c r="I15" s="46">
        <v>30</v>
      </c>
      <c r="J15" s="46">
        <v>44</v>
      </c>
    </row>
    <row r="16" spans="1:13" ht="17.100000000000001" customHeight="1" thickBot="1" x14ac:dyDescent="0.25">
      <c r="A16" s="13"/>
      <c r="B16" s="66" t="s">
        <v>21</v>
      </c>
      <c r="C16" s="46">
        <v>4</v>
      </c>
      <c r="D16" s="46">
        <v>2</v>
      </c>
      <c r="E16" s="46">
        <v>7</v>
      </c>
      <c r="F16" s="46">
        <v>9</v>
      </c>
      <c r="G16" s="46">
        <v>7</v>
      </c>
      <c r="H16" s="46">
        <v>11</v>
      </c>
      <c r="I16" s="46">
        <v>9</v>
      </c>
      <c r="J16" s="46">
        <v>7</v>
      </c>
    </row>
    <row r="17" spans="1:10" ht="17.100000000000001" customHeight="1" thickBot="1" x14ac:dyDescent="0.25">
      <c r="A17" s="13"/>
      <c r="B17" s="66" t="s">
        <v>10</v>
      </c>
      <c r="C17" s="46">
        <v>13</v>
      </c>
      <c r="D17" s="46">
        <v>3</v>
      </c>
      <c r="E17" s="46">
        <v>12</v>
      </c>
      <c r="F17" s="46">
        <v>14</v>
      </c>
      <c r="G17" s="46">
        <v>7</v>
      </c>
      <c r="H17" s="46">
        <v>15</v>
      </c>
      <c r="I17" s="46">
        <v>7</v>
      </c>
      <c r="J17" s="46">
        <v>8</v>
      </c>
    </row>
    <row r="18" spans="1:10" ht="17.100000000000001" customHeight="1" thickBot="1" x14ac:dyDescent="0.25">
      <c r="A18" s="13"/>
      <c r="B18" s="66" t="s">
        <v>167</v>
      </c>
      <c r="C18" s="46">
        <v>27</v>
      </c>
      <c r="D18" s="46">
        <v>6</v>
      </c>
      <c r="E18" s="46">
        <v>22</v>
      </c>
      <c r="F18" s="46">
        <v>42</v>
      </c>
      <c r="G18" s="46">
        <v>44</v>
      </c>
      <c r="H18" s="46">
        <v>68</v>
      </c>
      <c r="I18" s="46">
        <v>21</v>
      </c>
      <c r="J18" s="46">
        <v>38</v>
      </c>
    </row>
    <row r="19" spans="1:10" ht="17.100000000000001" customHeight="1" thickBot="1" x14ac:dyDescent="0.25">
      <c r="A19" s="13"/>
      <c r="B19" s="66" t="s">
        <v>168</v>
      </c>
      <c r="C19" s="46">
        <v>31</v>
      </c>
      <c r="D19" s="46">
        <v>4</v>
      </c>
      <c r="E19" s="46">
        <v>12</v>
      </c>
      <c r="F19" s="46">
        <v>21</v>
      </c>
      <c r="G19" s="46">
        <v>37</v>
      </c>
      <c r="H19" s="46">
        <v>26</v>
      </c>
      <c r="I19" s="46">
        <v>9</v>
      </c>
      <c r="J19" s="46">
        <v>15</v>
      </c>
    </row>
    <row r="20" spans="1:10" ht="17.100000000000001" customHeight="1" thickBot="1" x14ac:dyDescent="0.25">
      <c r="A20" s="13"/>
      <c r="B20" s="66" t="s">
        <v>169</v>
      </c>
      <c r="C20" s="46">
        <v>4</v>
      </c>
      <c r="D20" s="46">
        <v>0</v>
      </c>
      <c r="E20" s="46">
        <v>3</v>
      </c>
      <c r="F20" s="46">
        <v>8</v>
      </c>
      <c r="G20" s="46">
        <v>2</v>
      </c>
      <c r="H20" s="46">
        <v>4</v>
      </c>
      <c r="I20" s="46">
        <v>3</v>
      </c>
      <c r="J20" s="46">
        <v>2</v>
      </c>
    </row>
    <row r="21" spans="1:10" ht="17.100000000000001" customHeight="1" thickBot="1" x14ac:dyDescent="0.25">
      <c r="A21" s="13"/>
      <c r="B21" s="66" t="s">
        <v>51</v>
      </c>
      <c r="C21" s="46">
        <v>11</v>
      </c>
      <c r="D21" s="46">
        <v>1</v>
      </c>
      <c r="E21" s="46">
        <v>12</v>
      </c>
      <c r="F21" s="46">
        <v>16</v>
      </c>
      <c r="G21" s="46">
        <v>4</v>
      </c>
      <c r="H21" s="46">
        <v>7</v>
      </c>
      <c r="I21" s="46">
        <v>16</v>
      </c>
      <c r="J21" s="46">
        <v>8</v>
      </c>
    </row>
    <row r="22" spans="1:10" ht="17.100000000000001" customHeight="1" thickBot="1" x14ac:dyDescent="0.25">
      <c r="A22" s="13"/>
      <c r="B22" s="66" t="s">
        <v>11</v>
      </c>
      <c r="C22" s="46">
        <v>2</v>
      </c>
      <c r="D22" s="46">
        <v>1</v>
      </c>
      <c r="E22" s="46">
        <v>1</v>
      </c>
      <c r="F22" s="46">
        <v>3</v>
      </c>
      <c r="G22" s="46">
        <v>4</v>
      </c>
      <c r="H22" s="46">
        <v>4</v>
      </c>
      <c r="I22" s="46">
        <v>2</v>
      </c>
      <c r="J22" s="46">
        <v>1</v>
      </c>
    </row>
    <row r="23" spans="1:10" ht="17.100000000000001" customHeight="1" thickBot="1" x14ac:dyDescent="0.25">
      <c r="A23" s="13"/>
      <c r="B23" s="68" t="s">
        <v>22</v>
      </c>
      <c r="C23" s="69">
        <f t="shared" ref="C23:D23" si="0">SUM(C6:C22)</f>
        <v>377</v>
      </c>
      <c r="D23" s="69">
        <f t="shared" si="0"/>
        <v>70</v>
      </c>
      <c r="E23" s="69">
        <f t="shared" ref="E23:J23" si="1">SUM(E6:E22)</f>
        <v>342</v>
      </c>
      <c r="F23" s="69">
        <f t="shared" si="1"/>
        <v>557</v>
      </c>
      <c r="G23" s="69">
        <f t="shared" si="1"/>
        <v>551</v>
      </c>
      <c r="H23" s="69">
        <f t="shared" si="1"/>
        <v>694</v>
      </c>
      <c r="I23" s="69">
        <f t="shared" si="1"/>
        <v>457</v>
      </c>
      <c r="J23" s="69">
        <f t="shared" si="1"/>
        <v>561</v>
      </c>
    </row>
    <row r="26" spans="1:10" ht="15" x14ac:dyDescent="0.2">
      <c r="B26" s="87"/>
      <c r="C26" s="87"/>
      <c r="D26" s="87"/>
      <c r="E26" s="87"/>
      <c r="F26" s="88"/>
    </row>
    <row r="27" spans="1:10" ht="15" x14ac:dyDescent="0.2">
      <c r="B27" s="65"/>
      <c r="C27" s="13"/>
      <c r="D27" s="13"/>
      <c r="E27" s="13"/>
      <c r="F27" s="13"/>
      <c r="G27" s="13"/>
    </row>
    <row r="28" spans="1:10" x14ac:dyDescent="0.2">
      <c r="B28" s="13"/>
      <c r="C28" s="13"/>
      <c r="D28" s="13"/>
      <c r="E28" s="13"/>
      <c r="F28" s="13"/>
      <c r="G28" s="13"/>
    </row>
    <row r="29" spans="1:10" ht="39" customHeight="1" x14ac:dyDescent="0.2">
      <c r="B29" s="13"/>
      <c r="C29" s="45" t="s">
        <v>184</v>
      </c>
      <c r="D29" s="45" t="s">
        <v>248</v>
      </c>
      <c r="E29" s="45" t="s">
        <v>265</v>
      </c>
      <c r="F29" s="45" t="s">
        <v>269</v>
      </c>
    </row>
    <row r="30" spans="1:10" ht="17.100000000000001" customHeight="1" thickBot="1" x14ac:dyDescent="0.25">
      <c r="B30" s="66" t="s">
        <v>52</v>
      </c>
      <c r="C30" s="42">
        <f t="shared" ref="C30:D47" si="2">+(G6-C6)/C6</f>
        <v>0.52459016393442626</v>
      </c>
      <c r="D30" s="42">
        <f>+IF(D6&gt;0,(H6-D6)/D6,"-")</f>
        <v>8.75</v>
      </c>
      <c r="E30" s="42">
        <f>+IF(E6&gt;0,(I6-E6)/E6,"-")</f>
        <v>0.60655737704918034</v>
      </c>
      <c r="F30" s="42">
        <f>+IF(F6&gt;0,(J6-F6)/F6,"-")</f>
        <v>0.15217391304347827</v>
      </c>
    </row>
    <row r="31" spans="1:10" ht="17.100000000000001" customHeight="1" thickBot="1" x14ac:dyDescent="0.25">
      <c r="B31" s="66" t="s">
        <v>53</v>
      </c>
      <c r="C31" s="42">
        <f t="shared" si="2"/>
        <v>6.5</v>
      </c>
      <c r="D31" s="42">
        <f t="shared" ref="D31:D46" si="3">+IF(D7&gt;0,(H7-D7)/D7,"-")</f>
        <v>0</v>
      </c>
      <c r="E31" s="42">
        <f t="shared" ref="E31:E47" si="4">+IF(E7&gt;0,(I7-E7)/E7,"-")</f>
        <v>-0.16666666666666666</v>
      </c>
      <c r="F31" s="42">
        <f t="shared" ref="F31:F47" si="5">+IF(F7&gt;0,(J7-F7)/F7,"-")</f>
        <v>-7.6923076923076927E-2</v>
      </c>
    </row>
    <row r="32" spans="1:10" ht="17.100000000000001" customHeight="1" thickBot="1" x14ac:dyDescent="0.25">
      <c r="B32" s="66" t="s">
        <v>166</v>
      </c>
      <c r="C32" s="42">
        <f t="shared" si="2"/>
        <v>-0.8</v>
      </c>
      <c r="D32" s="42">
        <f t="shared" si="3"/>
        <v>3</v>
      </c>
      <c r="E32" s="42">
        <f t="shared" si="4"/>
        <v>-0.33333333333333331</v>
      </c>
      <c r="F32" s="42">
        <f t="shared" si="5"/>
        <v>-0.22222222222222221</v>
      </c>
    </row>
    <row r="33" spans="2:6" ht="17.100000000000001" customHeight="1" thickBot="1" x14ac:dyDescent="0.25">
      <c r="B33" s="66" t="s">
        <v>47</v>
      </c>
      <c r="C33" s="42">
        <f t="shared" si="2"/>
        <v>0.5</v>
      </c>
      <c r="D33" s="42">
        <f t="shared" si="3"/>
        <v>6</v>
      </c>
      <c r="E33" s="42">
        <f t="shared" si="4"/>
        <v>-0.3</v>
      </c>
      <c r="F33" s="42">
        <f t="shared" si="5"/>
        <v>-0.84</v>
      </c>
    </row>
    <row r="34" spans="2:6" ht="17.100000000000001" customHeight="1" thickBot="1" x14ac:dyDescent="0.25">
      <c r="B34" s="66" t="s">
        <v>8</v>
      </c>
      <c r="C34" s="42">
        <f t="shared" si="2"/>
        <v>1.25</v>
      </c>
      <c r="D34" s="42">
        <f t="shared" si="3"/>
        <v>10.333333333333334</v>
      </c>
      <c r="E34" s="42">
        <f t="shared" si="4"/>
        <v>-0.2</v>
      </c>
      <c r="F34" s="42">
        <f t="shared" si="5"/>
        <v>0.26666666666666666</v>
      </c>
    </row>
    <row r="35" spans="2:6" ht="17.100000000000001" customHeight="1" thickBot="1" x14ac:dyDescent="0.25">
      <c r="B35" s="66" t="s">
        <v>9</v>
      </c>
      <c r="C35" s="42">
        <f t="shared" si="2"/>
        <v>0</v>
      </c>
      <c r="D35" s="42">
        <f t="shared" si="3"/>
        <v>2.5</v>
      </c>
      <c r="E35" s="42">
        <f t="shared" si="4"/>
        <v>0.8</v>
      </c>
      <c r="F35" s="42">
        <f t="shared" si="5"/>
        <v>1</v>
      </c>
    </row>
    <row r="36" spans="2:6" ht="17.100000000000001" customHeight="1" thickBot="1" x14ac:dyDescent="0.25">
      <c r="B36" s="66" t="s">
        <v>54</v>
      </c>
      <c r="C36" s="42">
        <f t="shared" si="2"/>
        <v>0.23529411764705882</v>
      </c>
      <c r="D36" s="42">
        <f t="shared" si="3"/>
        <v>2.9166666666666665</v>
      </c>
      <c r="E36" s="42">
        <f t="shared" si="4"/>
        <v>-4.5454545454545456E-2</v>
      </c>
      <c r="F36" s="42">
        <f t="shared" si="5"/>
        <v>-0.23529411764705882</v>
      </c>
    </row>
    <row r="37" spans="2:6" ht="17.100000000000001" customHeight="1" thickBot="1" x14ac:dyDescent="0.25">
      <c r="B37" s="66" t="s">
        <v>49</v>
      </c>
      <c r="C37" s="42">
        <f t="shared" si="2"/>
        <v>0.8</v>
      </c>
      <c r="D37" s="42">
        <f t="shared" si="3"/>
        <v>4.666666666666667</v>
      </c>
      <c r="E37" s="42">
        <f t="shared" si="4"/>
        <v>2.25</v>
      </c>
      <c r="F37" s="42">
        <f t="shared" si="5"/>
        <v>9.0909090909090912E-2</v>
      </c>
    </row>
    <row r="38" spans="2:6" ht="17.100000000000001" customHeight="1" thickBot="1" x14ac:dyDescent="0.25">
      <c r="B38" s="66" t="s">
        <v>26</v>
      </c>
      <c r="C38" s="42">
        <f t="shared" si="2"/>
        <v>0.39285714285714285</v>
      </c>
      <c r="D38" s="42">
        <f t="shared" si="3"/>
        <v>32.375</v>
      </c>
      <c r="E38" s="42">
        <f t="shared" si="4"/>
        <v>0.76470588235294112</v>
      </c>
      <c r="F38" s="42">
        <f t="shared" si="5"/>
        <v>0.2608695652173913</v>
      </c>
    </row>
    <row r="39" spans="2:6" ht="17.100000000000001" customHeight="1" thickBot="1" x14ac:dyDescent="0.25">
      <c r="B39" s="66" t="s">
        <v>48</v>
      </c>
      <c r="C39" s="42">
        <f t="shared" si="2"/>
        <v>1.2222222222222223</v>
      </c>
      <c r="D39" s="42">
        <f t="shared" si="3"/>
        <v>6</v>
      </c>
      <c r="E39" s="42">
        <f t="shared" si="4"/>
        <v>3.4482758620689655E-2</v>
      </c>
      <c r="F39" s="42">
        <f t="shared" si="5"/>
        <v>-0.16981132075471697</v>
      </c>
    </row>
    <row r="40" spans="2:6" ht="17.100000000000001" customHeight="1" thickBot="1" x14ac:dyDescent="0.25">
      <c r="B40" s="66" t="s">
        <v>21</v>
      </c>
      <c r="C40" s="42">
        <f t="shared" si="2"/>
        <v>0.75</v>
      </c>
      <c r="D40" s="42">
        <f t="shared" si="3"/>
        <v>4.5</v>
      </c>
      <c r="E40" s="42">
        <f t="shared" si="4"/>
        <v>0.2857142857142857</v>
      </c>
      <c r="F40" s="42">
        <f t="shared" si="5"/>
        <v>-0.22222222222222221</v>
      </c>
    </row>
    <row r="41" spans="2:6" ht="17.100000000000001" customHeight="1" thickBot="1" x14ac:dyDescent="0.25">
      <c r="B41" s="66" t="s">
        <v>10</v>
      </c>
      <c r="C41" s="42">
        <f t="shared" si="2"/>
        <v>-0.46153846153846156</v>
      </c>
      <c r="D41" s="42">
        <f t="shared" si="3"/>
        <v>4</v>
      </c>
      <c r="E41" s="42">
        <f t="shared" si="4"/>
        <v>-0.41666666666666669</v>
      </c>
      <c r="F41" s="42">
        <f t="shared" si="5"/>
        <v>-0.42857142857142855</v>
      </c>
    </row>
    <row r="42" spans="2:6" ht="17.100000000000001" customHeight="1" thickBot="1" x14ac:dyDescent="0.25">
      <c r="B42" s="66" t="s">
        <v>167</v>
      </c>
      <c r="C42" s="42">
        <f t="shared" si="2"/>
        <v>0.62962962962962965</v>
      </c>
      <c r="D42" s="42">
        <f t="shared" si="3"/>
        <v>10.333333333333334</v>
      </c>
      <c r="E42" s="42">
        <f t="shared" si="4"/>
        <v>-4.5454545454545456E-2</v>
      </c>
      <c r="F42" s="42">
        <f t="shared" si="5"/>
        <v>-9.5238095238095233E-2</v>
      </c>
    </row>
    <row r="43" spans="2:6" ht="17.100000000000001" customHeight="1" thickBot="1" x14ac:dyDescent="0.25">
      <c r="B43" s="66" t="s">
        <v>168</v>
      </c>
      <c r="C43" s="42">
        <f t="shared" si="2"/>
        <v>0.19354838709677419</v>
      </c>
      <c r="D43" s="42">
        <f t="shared" si="3"/>
        <v>5.5</v>
      </c>
      <c r="E43" s="42">
        <f t="shared" si="4"/>
        <v>-0.25</v>
      </c>
      <c r="F43" s="42">
        <f t="shared" si="5"/>
        <v>-0.2857142857142857</v>
      </c>
    </row>
    <row r="44" spans="2:6" ht="17.100000000000001" customHeight="1" thickBot="1" x14ac:dyDescent="0.25">
      <c r="B44" s="66" t="s">
        <v>169</v>
      </c>
      <c r="C44" s="42">
        <f t="shared" si="2"/>
        <v>-0.5</v>
      </c>
      <c r="D44" s="42" t="str">
        <f t="shared" si="3"/>
        <v>-</v>
      </c>
      <c r="E44" s="42">
        <f t="shared" si="4"/>
        <v>0</v>
      </c>
      <c r="F44" s="42">
        <f t="shared" si="5"/>
        <v>-0.75</v>
      </c>
    </row>
    <row r="45" spans="2:6" ht="17.100000000000001" customHeight="1" thickBot="1" x14ac:dyDescent="0.25">
      <c r="B45" s="66" t="s">
        <v>51</v>
      </c>
      <c r="C45" s="42">
        <f t="shared" si="2"/>
        <v>-0.63636363636363635</v>
      </c>
      <c r="D45" s="42">
        <f t="shared" si="3"/>
        <v>6</v>
      </c>
      <c r="E45" s="42">
        <f t="shared" si="4"/>
        <v>0.33333333333333331</v>
      </c>
      <c r="F45" s="42">
        <f t="shared" si="5"/>
        <v>-0.5</v>
      </c>
    </row>
    <row r="46" spans="2:6" ht="17.100000000000001" customHeight="1" thickBot="1" x14ac:dyDescent="0.25">
      <c r="B46" s="66" t="s">
        <v>11</v>
      </c>
      <c r="C46" s="42">
        <f t="shared" si="2"/>
        <v>1</v>
      </c>
      <c r="D46" s="42">
        <f t="shared" si="3"/>
        <v>3</v>
      </c>
      <c r="E46" s="42">
        <f t="shared" si="4"/>
        <v>1</v>
      </c>
      <c r="F46" s="42">
        <f t="shared" si="5"/>
        <v>-0.66666666666666663</v>
      </c>
    </row>
    <row r="47" spans="2:6" ht="17.100000000000001" customHeight="1" thickBot="1" x14ac:dyDescent="0.25">
      <c r="B47" s="68" t="s">
        <v>22</v>
      </c>
      <c r="C47" s="77">
        <f t="shared" si="2"/>
        <v>0.46153846153846156</v>
      </c>
      <c r="D47" s="77">
        <f t="shared" si="2"/>
        <v>8.9142857142857146</v>
      </c>
      <c r="E47" s="77">
        <f t="shared" si="4"/>
        <v>0.33625730994152048</v>
      </c>
      <c r="F47" s="77">
        <f t="shared" si="5"/>
        <v>7.1813285457809697E-3</v>
      </c>
    </row>
    <row r="50" spans="1:28" x14ac:dyDescent="0.2">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row>
    <row r="51" spans="1:28"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row>
    <row r="52" spans="1:28" x14ac:dyDescent="0.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row>
    <row r="53" spans="1:28" ht="39" customHeight="1" x14ac:dyDescent="0.2">
      <c r="A53" s="13"/>
      <c r="B53" s="13"/>
      <c r="C53" s="44" t="s">
        <v>170</v>
      </c>
      <c r="D53" s="44" t="s">
        <v>175</v>
      </c>
      <c r="E53" s="44" t="s">
        <v>176</v>
      </c>
      <c r="F53" s="72" t="s">
        <v>179</v>
      </c>
      <c r="G53" s="44" t="s">
        <v>183</v>
      </c>
      <c r="H53" s="44" t="s">
        <v>247</v>
      </c>
      <c r="I53" s="44" t="s">
        <v>264</v>
      </c>
      <c r="J53" s="44" t="s">
        <v>268</v>
      </c>
      <c r="K53" s="13"/>
      <c r="L53" s="13"/>
      <c r="M53" s="13"/>
      <c r="N53" s="13"/>
      <c r="O53" s="13"/>
      <c r="P53" s="13"/>
      <c r="Q53" s="13"/>
      <c r="R53" s="13"/>
      <c r="S53" s="13"/>
      <c r="T53" s="13"/>
      <c r="U53" s="13"/>
      <c r="V53" s="13"/>
      <c r="W53" s="13"/>
      <c r="X53" s="13"/>
      <c r="Y53" s="13"/>
      <c r="Z53" s="13"/>
      <c r="AA53" s="13"/>
      <c r="AB53" s="13"/>
    </row>
    <row r="54" spans="1:28" ht="15" thickBot="1" x14ac:dyDescent="0.25">
      <c r="A54" s="13"/>
      <c r="B54" s="66" t="s">
        <v>52</v>
      </c>
      <c r="C54" s="127">
        <f>+C6/U54*100000</f>
        <v>0.70637096819952638</v>
      </c>
      <c r="D54" s="127">
        <f>+D6/U54*100000</f>
        <v>0.13895822325236584</v>
      </c>
      <c r="E54" s="127">
        <f>+E6/U54*100000</f>
        <v>0.70637096819952638</v>
      </c>
      <c r="F54" s="127">
        <f>+F6/U54*100000</f>
        <v>1.0653463782681383</v>
      </c>
      <c r="G54" s="127">
        <f>+G6/$V54*100000</f>
        <v>1.0761167459386718</v>
      </c>
      <c r="H54" s="127">
        <f>+H6/$V54*100000</f>
        <v>1.3538242932776838</v>
      </c>
      <c r="I54" s="127">
        <f>+I6/$V54*100000</f>
        <v>1.1339724849676327</v>
      </c>
      <c r="J54" s="127">
        <f>+J6/$V54*100000</f>
        <v>1.22654166741397</v>
      </c>
      <c r="K54" s="13"/>
      <c r="L54" s="13"/>
      <c r="M54" s="13"/>
      <c r="N54" s="13"/>
      <c r="O54" s="13"/>
      <c r="P54" s="13"/>
      <c r="Q54" s="13"/>
      <c r="R54" s="13"/>
      <c r="S54" s="13"/>
      <c r="T54" s="13"/>
      <c r="U54" s="13">
        <v>8635689</v>
      </c>
      <c r="V54" s="132">
        <v>8642185</v>
      </c>
      <c r="W54" s="13"/>
      <c r="X54" s="13"/>
      <c r="Y54" s="13"/>
      <c r="Z54" s="13"/>
      <c r="AA54" s="13"/>
      <c r="AB54" s="13"/>
    </row>
    <row r="55" spans="1:28" ht="15" thickBot="1" x14ac:dyDescent="0.25">
      <c r="A55" s="13"/>
      <c r="B55" s="66" t="s">
        <v>53</v>
      </c>
      <c r="C55" s="127">
        <f t="shared" ref="C55:C71" si="6">+C7/U55*100000</f>
        <v>0.15044482774443335</v>
      </c>
      <c r="D55" s="127">
        <f t="shared" ref="D55:D71" si="7">+D7/U55*100000</f>
        <v>0.22566724161665003</v>
      </c>
      <c r="E55" s="127">
        <f t="shared" ref="E55:E71" si="8">+E7/U55*100000</f>
        <v>0.90266896646660011</v>
      </c>
      <c r="F55" s="127">
        <f t="shared" ref="F55:F70" si="9">+F7/U55*100000</f>
        <v>0.97789138033881684</v>
      </c>
      <c r="G55" s="127">
        <f t="shared" ref="G55:J71" si="10">+G7/$V55*100000</f>
        <v>1.1309991019867129</v>
      </c>
      <c r="H55" s="127">
        <f t="shared" si="10"/>
        <v>0.2261998203973426</v>
      </c>
      <c r="I55" s="127">
        <f t="shared" si="10"/>
        <v>0.7539994013244754</v>
      </c>
      <c r="J55" s="127">
        <f t="shared" si="10"/>
        <v>0.9047992815893704</v>
      </c>
      <c r="K55" s="13"/>
      <c r="L55" s="13"/>
      <c r="M55" s="13"/>
      <c r="N55" s="13"/>
      <c r="O55" s="13"/>
      <c r="P55" s="13"/>
      <c r="Q55" s="13"/>
      <c r="R55" s="13"/>
      <c r="S55" s="13"/>
      <c r="T55" s="13"/>
      <c r="U55" s="13">
        <v>1329391</v>
      </c>
      <c r="V55" s="132">
        <v>1326261</v>
      </c>
      <c r="W55" s="13"/>
      <c r="X55" s="13"/>
      <c r="Y55" s="13"/>
      <c r="Z55" s="13"/>
      <c r="AA55" s="13"/>
      <c r="AB55" s="13"/>
    </row>
    <row r="56" spans="1:28" ht="15" thickBot="1" x14ac:dyDescent="0.25">
      <c r="A56" s="13"/>
      <c r="B56" s="66" t="s">
        <v>166</v>
      </c>
      <c r="C56" s="127">
        <f t="shared" si="6"/>
        <v>0.49078116656720167</v>
      </c>
      <c r="D56" s="127">
        <f t="shared" si="7"/>
        <v>9.8156233313440325E-2</v>
      </c>
      <c r="E56" s="127">
        <f t="shared" si="8"/>
        <v>0.29446869994032099</v>
      </c>
      <c r="F56" s="127">
        <f t="shared" si="9"/>
        <v>0.88340609982096308</v>
      </c>
      <c r="G56" s="127">
        <f t="shared" si="10"/>
        <v>9.883454306814049E-2</v>
      </c>
      <c r="H56" s="127">
        <f t="shared" si="10"/>
        <v>0.39533817227256196</v>
      </c>
      <c r="I56" s="127">
        <f t="shared" si="10"/>
        <v>0.19766908613628098</v>
      </c>
      <c r="J56" s="127">
        <f t="shared" si="10"/>
        <v>0.69184180147698349</v>
      </c>
      <c r="K56" s="13"/>
      <c r="L56" s="13"/>
      <c r="M56" s="13"/>
      <c r="N56" s="13"/>
      <c r="O56" s="13"/>
      <c r="P56" s="13"/>
      <c r="Q56" s="13"/>
      <c r="R56" s="13"/>
      <c r="S56" s="13"/>
      <c r="T56" s="13"/>
      <c r="U56" s="13">
        <v>1018784</v>
      </c>
      <c r="V56" s="132">
        <v>1011792</v>
      </c>
      <c r="W56" s="13"/>
      <c r="X56" s="13"/>
      <c r="Y56" s="13"/>
      <c r="Z56" s="13"/>
      <c r="AA56" s="13"/>
      <c r="AB56" s="13"/>
    </row>
    <row r="57" spans="1:28" ht="15" thickBot="1" x14ac:dyDescent="0.25">
      <c r="A57" s="13"/>
      <c r="B57" s="66" t="s">
        <v>47</v>
      </c>
      <c r="C57" s="127">
        <f t="shared" si="6"/>
        <v>0.68286012549261954</v>
      </c>
      <c r="D57" s="127">
        <f t="shared" si="7"/>
        <v>0.17071503137315489</v>
      </c>
      <c r="E57" s="127">
        <f t="shared" si="8"/>
        <v>0.85357515686577445</v>
      </c>
      <c r="F57" s="127">
        <f t="shared" si="9"/>
        <v>2.1339378921644361</v>
      </c>
      <c r="G57" s="127">
        <f t="shared" si="10"/>
        <v>1.0230109257566871</v>
      </c>
      <c r="H57" s="127">
        <f t="shared" si="10"/>
        <v>1.1935127467161351</v>
      </c>
      <c r="I57" s="127">
        <f t="shared" si="10"/>
        <v>0.59675637335806753</v>
      </c>
      <c r="J57" s="127">
        <f t="shared" si="10"/>
        <v>0.34100364191889571</v>
      </c>
      <c r="K57" s="13"/>
      <c r="L57" s="13"/>
      <c r="M57" s="13"/>
      <c r="N57" s="13"/>
      <c r="O57" s="13"/>
      <c r="P57" s="13"/>
      <c r="Q57" s="13"/>
      <c r="R57" s="13"/>
      <c r="S57" s="13"/>
      <c r="T57" s="13"/>
      <c r="U57" s="13">
        <v>1171543</v>
      </c>
      <c r="V57" s="132">
        <v>1173008</v>
      </c>
      <c r="W57" s="13"/>
      <c r="X57" s="13"/>
      <c r="Y57" s="13"/>
      <c r="Z57" s="13"/>
      <c r="AA57" s="13"/>
      <c r="AB57" s="13"/>
    </row>
    <row r="58" spans="1:28" ht="15" thickBot="1" x14ac:dyDescent="0.25">
      <c r="A58" s="13"/>
      <c r="B58" s="66" t="s">
        <v>8</v>
      </c>
      <c r="C58" s="127">
        <f t="shared" si="6"/>
        <v>0.73531033772803811</v>
      </c>
      <c r="D58" s="127">
        <f t="shared" si="7"/>
        <v>0.13787068832400715</v>
      </c>
      <c r="E58" s="127">
        <f t="shared" si="8"/>
        <v>1.1489224027000595</v>
      </c>
      <c r="F58" s="127">
        <f t="shared" si="9"/>
        <v>0.68935344162003576</v>
      </c>
      <c r="G58" s="127">
        <f t="shared" si="10"/>
        <v>1.6567385077572176</v>
      </c>
      <c r="H58" s="127">
        <f t="shared" si="10"/>
        <v>1.5646974795484836</v>
      </c>
      <c r="I58" s="127">
        <f t="shared" si="10"/>
        <v>0.92041028208734321</v>
      </c>
      <c r="J58" s="127">
        <f t="shared" si="10"/>
        <v>0.87438976798297607</v>
      </c>
      <c r="K58" s="13"/>
      <c r="L58" s="13"/>
      <c r="M58" s="13"/>
      <c r="N58" s="13"/>
      <c r="O58" s="13"/>
      <c r="P58" s="13"/>
      <c r="Q58" s="13"/>
      <c r="R58" s="13"/>
      <c r="S58" s="13"/>
      <c r="T58" s="13"/>
      <c r="U58" s="13">
        <v>2175952</v>
      </c>
      <c r="V58" s="132">
        <v>2172944</v>
      </c>
      <c r="W58" s="13"/>
      <c r="X58" s="13"/>
      <c r="Y58" s="13"/>
      <c r="Z58" s="13"/>
      <c r="AA58" s="13"/>
      <c r="AB58" s="13"/>
    </row>
    <row r="59" spans="1:28" ht="15" thickBot="1" x14ac:dyDescent="0.25">
      <c r="A59" s="13"/>
      <c r="B59" s="66" t="s">
        <v>9</v>
      </c>
      <c r="C59" s="127">
        <f t="shared" si="6"/>
        <v>0.68621816591039708</v>
      </c>
      <c r="D59" s="127">
        <f t="shared" si="7"/>
        <v>0.34310908295519854</v>
      </c>
      <c r="E59" s="127">
        <f t="shared" si="8"/>
        <v>0.85777270738799638</v>
      </c>
      <c r="F59" s="127">
        <f t="shared" si="9"/>
        <v>0.34310908295519854</v>
      </c>
      <c r="G59" s="127">
        <f t="shared" si="10"/>
        <v>0.68433739886776379</v>
      </c>
      <c r="H59" s="127">
        <f t="shared" si="10"/>
        <v>1.1975904480185866</v>
      </c>
      <c r="I59" s="127">
        <f t="shared" si="10"/>
        <v>1.5397591474524683</v>
      </c>
      <c r="J59" s="127">
        <f t="shared" si="10"/>
        <v>0.68433739886776379</v>
      </c>
      <c r="K59" s="13"/>
      <c r="L59" s="13"/>
      <c r="M59" s="13"/>
      <c r="N59" s="13"/>
      <c r="O59" s="13"/>
      <c r="P59" s="13"/>
      <c r="Q59" s="13"/>
      <c r="R59" s="13"/>
      <c r="S59" s="13"/>
      <c r="T59" s="13"/>
      <c r="U59" s="13">
        <v>582905</v>
      </c>
      <c r="V59" s="132">
        <v>584507</v>
      </c>
      <c r="W59" s="13"/>
      <c r="X59" s="13"/>
      <c r="Y59" s="13"/>
      <c r="Z59" s="13"/>
      <c r="AA59" s="13"/>
      <c r="AB59" s="13"/>
    </row>
    <row r="60" spans="1:28" ht="15" thickBot="1" x14ac:dyDescent="0.25">
      <c r="A60" s="13"/>
      <c r="B60" s="66" t="s">
        <v>55</v>
      </c>
      <c r="C60" s="127">
        <f t="shared" si="6"/>
        <v>0.70983641193560698</v>
      </c>
      <c r="D60" s="127">
        <f t="shared" si="7"/>
        <v>0.50106099666042847</v>
      </c>
      <c r="E60" s="127">
        <f t="shared" si="8"/>
        <v>0.91861182721078549</v>
      </c>
      <c r="F60" s="127">
        <f t="shared" si="9"/>
        <v>0.70983641193560698</v>
      </c>
      <c r="G60" s="127">
        <f t="shared" si="10"/>
        <v>0.88119073205549481</v>
      </c>
      <c r="H60" s="127">
        <f t="shared" si="10"/>
        <v>1.97218878126706</v>
      </c>
      <c r="I60" s="127">
        <f t="shared" si="10"/>
        <v>0.88119073205549481</v>
      </c>
      <c r="J60" s="127">
        <f t="shared" si="10"/>
        <v>0.54549902460578248</v>
      </c>
      <c r="K60" s="13"/>
      <c r="L60" s="13"/>
      <c r="M60" s="13"/>
      <c r="N60" s="13"/>
      <c r="O60" s="13"/>
      <c r="P60" s="13"/>
      <c r="Q60" s="13"/>
      <c r="R60" s="13"/>
      <c r="S60" s="13"/>
      <c r="T60" s="13"/>
      <c r="U60" s="13">
        <v>2394918</v>
      </c>
      <c r="V60" s="132">
        <v>2383139</v>
      </c>
      <c r="W60" s="13"/>
      <c r="X60" s="13"/>
      <c r="Y60" s="13"/>
      <c r="Z60" s="13"/>
      <c r="AA60" s="13"/>
      <c r="AB60" s="13"/>
    </row>
    <row r="61" spans="1:28" ht="15" thickBot="1" x14ac:dyDescent="0.25">
      <c r="A61" s="13"/>
      <c r="B61" s="66" t="s">
        <v>49</v>
      </c>
      <c r="C61" s="127">
        <f t="shared" si="6"/>
        <v>0.244472357754981</v>
      </c>
      <c r="D61" s="127">
        <f t="shared" si="7"/>
        <v>0.14668341465298862</v>
      </c>
      <c r="E61" s="127">
        <f t="shared" si="8"/>
        <v>0.19557788620398481</v>
      </c>
      <c r="F61" s="127">
        <f t="shared" si="9"/>
        <v>0.53783918706095823</v>
      </c>
      <c r="G61" s="127">
        <f t="shared" si="10"/>
        <v>0.43911821159838049</v>
      </c>
      <c r="H61" s="127">
        <f t="shared" si="10"/>
        <v>0.82944551079694095</v>
      </c>
      <c r="I61" s="127">
        <f t="shared" si="10"/>
        <v>0.63428186119766072</v>
      </c>
      <c r="J61" s="127">
        <f t="shared" si="10"/>
        <v>0.58549094879784069</v>
      </c>
      <c r="K61" s="13"/>
      <c r="L61" s="13"/>
      <c r="M61" s="13"/>
      <c r="N61" s="13"/>
      <c r="O61" s="13"/>
      <c r="P61" s="13"/>
      <c r="Q61" s="13"/>
      <c r="R61" s="13"/>
      <c r="S61" s="13"/>
      <c r="T61" s="13"/>
      <c r="U61" s="13">
        <v>2045221</v>
      </c>
      <c r="V61" s="132">
        <v>2049562</v>
      </c>
      <c r="W61" s="13"/>
      <c r="X61" s="13"/>
      <c r="Y61" s="13"/>
      <c r="Z61" s="13"/>
      <c r="AA61" s="13"/>
      <c r="AB61" s="13"/>
    </row>
    <row r="62" spans="1:28" ht="15" thickBot="1" x14ac:dyDescent="0.25">
      <c r="A62" s="13"/>
      <c r="B62" s="66" t="s">
        <v>26</v>
      </c>
      <c r="C62" s="127">
        <f t="shared" si="6"/>
        <v>1.7993750770357455</v>
      </c>
      <c r="D62" s="127">
        <f t="shared" si="7"/>
        <v>0.10282143297347117</v>
      </c>
      <c r="E62" s="127">
        <f t="shared" si="8"/>
        <v>1.3109732704117574</v>
      </c>
      <c r="F62" s="127">
        <f t="shared" si="9"/>
        <v>2.6605045781885663</v>
      </c>
      <c r="G62" s="127">
        <f t="shared" si="10"/>
        <v>2.5117983677690154</v>
      </c>
      <c r="H62" s="127">
        <f t="shared" si="10"/>
        <v>3.4392316112529597</v>
      </c>
      <c r="I62" s="127">
        <f t="shared" si="10"/>
        <v>2.3185831087098605</v>
      </c>
      <c r="J62" s="127">
        <f t="shared" si="10"/>
        <v>3.3619455076292977</v>
      </c>
      <c r="K62" s="13"/>
      <c r="L62" s="13"/>
      <c r="M62" s="13"/>
      <c r="N62" s="13"/>
      <c r="O62" s="13"/>
      <c r="P62" s="13"/>
      <c r="Q62" s="13"/>
      <c r="R62" s="13"/>
      <c r="S62" s="13"/>
      <c r="T62" s="13"/>
      <c r="U62" s="13">
        <v>7780479</v>
      </c>
      <c r="V62" s="132">
        <v>7763362</v>
      </c>
      <c r="W62" s="13"/>
      <c r="X62" s="13"/>
      <c r="Y62" s="13"/>
      <c r="Z62" s="13"/>
      <c r="AA62" s="13"/>
      <c r="AB62" s="13"/>
    </row>
    <row r="63" spans="1:28" ht="15" thickBot="1" x14ac:dyDescent="0.25">
      <c r="A63" s="13"/>
      <c r="B63" s="66" t="s">
        <v>246</v>
      </c>
      <c r="C63" s="127">
        <f t="shared" si="6"/>
        <v>0.53387612057137401</v>
      </c>
      <c r="D63" s="127">
        <f t="shared" si="7"/>
        <v>0.13841232755554142</v>
      </c>
      <c r="E63" s="127">
        <f t="shared" si="8"/>
        <v>0.57342249987295724</v>
      </c>
      <c r="F63" s="127">
        <f t="shared" si="9"/>
        <v>1.0479790514919565</v>
      </c>
      <c r="G63" s="127">
        <f t="shared" si="10"/>
        <v>1.1862072565042709</v>
      </c>
      <c r="H63" s="127">
        <f t="shared" si="10"/>
        <v>0.96873592614515469</v>
      </c>
      <c r="I63" s="127">
        <f t="shared" si="10"/>
        <v>0.59310362825213547</v>
      </c>
      <c r="J63" s="127">
        <f t="shared" si="10"/>
        <v>0.86988532143646546</v>
      </c>
      <c r="K63" s="13"/>
      <c r="L63" s="13"/>
      <c r="M63" s="13"/>
      <c r="N63" s="13"/>
      <c r="O63" s="13"/>
      <c r="P63" s="13"/>
      <c r="Q63" s="13"/>
      <c r="R63" s="13"/>
      <c r="S63" s="13"/>
      <c r="T63" s="13"/>
      <c r="U63" s="13">
        <v>5057353</v>
      </c>
      <c r="V63" s="132">
        <v>5058138</v>
      </c>
      <c r="W63" s="13"/>
      <c r="X63" s="13"/>
      <c r="Y63" s="13"/>
      <c r="Z63" s="13"/>
      <c r="AA63" s="13"/>
      <c r="AB63" s="13"/>
    </row>
    <row r="64" spans="1:28" ht="15" thickBot="1" x14ac:dyDescent="0.25">
      <c r="A64" s="13"/>
      <c r="B64" s="66" t="s">
        <v>21</v>
      </c>
      <c r="C64" s="127">
        <f t="shared" si="6"/>
        <v>0.37594444293022378</v>
      </c>
      <c r="D64" s="127">
        <f t="shared" si="7"/>
        <v>0.18797222146511189</v>
      </c>
      <c r="E64" s="127">
        <f t="shared" si="8"/>
        <v>0.65790277512789153</v>
      </c>
      <c r="F64" s="127">
        <f t="shared" si="9"/>
        <v>0.84587499659300358</v>
      </c>
      <c r="G64" s="127">
        <f t="shared" si="10"/>
        <v>0.66068838066221736</v>
      </c>
      <c r="H64" s="127">
        <f t="shared" si="10"/>
        <v>1.0382245981834843</v>
      </c>
      <c r="I64" s="127">
        <f t="shared" si="10"/>
        <v>0.84945648942285101</v>
      </c>
      <c r="J64" s="127">
        <f t="shared" si="10"/>
        <v>0.66068838066221736</v>
      </c>
      <c r="K64" s="13"/>
      <c r="L64" s="13"/>
      <c r="M64" s="13"/>
      <c r="N64" s="13"/>
      <c r="O64" s="13"/>
      <c r="P64" s="13"/>
      <c r="Q64" s="13"/>
      <c r="R64" s="13"/>
      <c r="S64" s="13"/>
      <c r="T64" s="13"/>
      <c r="U64" s="13">
        <v>1063987</v>
      </c>
      <c r="V64" s="132">
        <v>1059501</v>
      </c>
      <c r="W64" s="13"/>
      <c r="X64" s="13"/>
      <c r="Y64" s="13"/>
      <c r="Z64" s="13"/>
      <c r="AA64" s="13"/>
      <c r="AB64" s="13"/>
    </row>
    <row r="65" spans="1:28" ht="15" thickBot="1" x14ac:dyDescent="0.25">
      <c r="A65" s="13"/>
      <c r="B65" s="66" t="s">
        <v>10</v>
      </c>
      <c r="C65" s="127">
        <f t="shared" si="6"/>
        <v>0.48115732401023165</v>
      </c>
      <c r="D65" s="127">
        <f t="shared" si="7"/>
        <v>0.11103630554082268</v>
      </c>
      <c r="E65" s="127">
        <f t="shared" si="8"/>
        <v>0.44414522216329072</v>
      </c>
      <c r="F65" s="127">
        <f t="shared" si="9"/>
        <v>0.51816942585717252</v>
      </c>
      <c r="G65" s="127">
        <f t="shared" si="10"/>
        <v>0.259678110433681</v>
      </c>
      <c r="H65" s="127">
        <f t="shared" si="10"/>
        <v>0.55645309378645924</v>
      </c>
      <c r="I65" s="127">
        <f t="shared" si="10"/>
        <v>0.259678110433681</v>
      </c>
      <c r="J65" s="127">
        <f t="shared" si="10"/>
        <v>0.29677498335277824</v>
      </c>
      <c r="K65" s="13"/>
      <c r="L65" s="13"/>
      <c r="M65" s="13"/>
      <c r="N65" s="13"/>
      <c r="O65" s="13"/>
      <c r="P65" s="13"/>
      <c r="Q65" s="13"/>
      <c r="R65" s="13"/>
      <c r="S65" s="13"/>
      <c r="T65" s="13"/>
      <c r="U65" s="13">
        <v>2701819</v>
      </c>
      <c r="V65" s="132">
        <v>2695645</v>
      </c>
      <c r="W65" s="13"/>
      <c r="X65" s="13"/>
      <c r="Y65" s="13"/>
      <c r="Z65" s="13"/>
      <c r="AA65" s="13"/>
      <c r="AB65" s="13"/>
    </row>
    <row r="66" spans="1:28" ht="15" thickBot="1" x14ac:dyDescent="0.25">
      <c r="A66" s="13"/>
      <c r="B66" s="66" t="s">
        <v>167</v>
      </c>
      <c r="C66" s="127">
        <f t="shared" si="6"/>
        <v>0.3982366670363876</v>
      </c>
      <c r="D66" s="127">
        <f t="shared" si="7"/>
        <v>8.849703711919725E-2</v>
      </c>
      <c r="E66" s="127">
        <f t="shared" si="8"/>
        <v>0.32448913610372326</v>
      </c>
      <c r="F66" s="127">
        <f t="shared" si="9"/>
        <v>0.61947925983438068</v>
      </c>
      <c r="G66" s="127">
        <f t="shared" si="10"/>
        <v>0.65173106436125694</v>
      </c>
      <c r="H66" s="127">
        <f t="shared" si="10"/>
        <v>1.0072207358310332</v>
      </c>
      <c r="I66" s="127">
        <f t="shared" si="10"/>
        <v>0.31105346253605443</v>
      </c>
      <c r="J66" s="127">
        <f t="shared" si="10"/>
        <v>0.56285864649381279</v>
      </c>
      <c r="K66" s="13"/>
      <c r="L66" s="13"/>
      <c r="M66" s="13"/>
      <c r="N66" s="13"/>
      <c r="O66" s="13"/>
      <c r="P66" s="13"/>
      <c r="Q66" s="13"/>
      <c r="R66" s="13"/>
      <c r="S66" s="13"/>
      <c r="T66" s="13"/>
      <c r="U66" s="13">
        <v>6779888</v>
      </c>
      <c r="V66" s="132">
        <v>6751251</v>
      </c>
      <c r="W66" s="13"/>
      <c r="X66" s="13"/>
      <c r="Y66" s="13"/>
      <c r="Z66" s="13"/>
      <c r="AA66" s="13"/>
      <c r="AB66" s="13"/>
    </row>
    <row r="67" spans="1:28" ht="15" thickBot="1" x14ac:dyDescent="0.25">
      <c r="A67" s="13"/>
      <c r="B67" s="66" t="s">
        <v>168</v>
      </c>
      <c r="C67" s="127">
        <f t="shared" si="6"/>
        <v>2.0512806939416417</v>
      </c>
      <c r="D67" s="127">
        <f t="shared" si="7"/>
        <v>0.26468137986343765</v>
      </c>
      <c r="E67" s="127">
        <f t="shared" si="8"/>
        <v>0.79404413959031295</v>
      </c>
      <c r="F67" s="127">
        <f t="shared" si="9"/>
        <v>1.3895772442830476</v>
      </c>
      <c r="G67" s="127">
        <f t="shared" si="10"/>
        <v>2.4366375455552438</v>
      </c>
      <c r="H67" s="127">
        <f t="shared" si="10"/>
        <v>1.7122317887685496</v>
      </c>
      <c r="I67" s="127">
        <f t="shared" si="10"/>
        <v>0.5926956191891134</v>
      </c>
      <c r="J67" s="127">
        <f t="shared" si="10"/>
        <v>0.98782603198185559</v>
      </c>
      <c r="K67" s="13"/>
      <c r="L67" s="13"/>
      <c r="M67" s="13"/>
      <c r="N67" s="13"/>
      <c r="O67" s="13"/>
      <c r="P67" s="13"/>
      <c r="Q67" s="13"/>
      <c r="R67" s="13"/>
      <c r="S67" s="13"/>
      <c r="T67" s="13"/>
      <c r="U67" s="13">
        <v>1511251</v>
      </c>
      <c r="V67" s="132">
        <v>1518486</v>
      </c>
      <c r="W67" s="13"/>
      <c r="X67" s="13"/>
      <c r="Y67" s="13"/>
      <c r="Z67" s="13"/>
      <c r="AA67" s="13"/>
      <c r="AB67" s="13"/>
    </row>
    <row r="68" spans="1:28" ht="15" thickBot="1" x14ac:dyDescent="0.25">
      <c r="A68" s="13"/>
      <c r="B68" s="66" t="s">
        <v>169</v>
      </c>
      <c r="C68" s="127">
        <f t="shared" si="6"/>
        <v>0.60496342239907319</v>
      </c>
      <c r="D68" s="127">
        <f t="shared" si="7"/>
        <v>0</v>
      </c>
      <c r="E68" s="127">
        <f t="shared" si="8"/>
        <v>0.45372256679930489</v>
      </c>
      <c r="F68" s="127">
        <f t="shared" si="9"/>
        <v>1.2099268447981464</v>
      </c>
      <c r="G68" s="127">
        <f t="shared" si="10"/>
        <v>0.30232624932543456</v>
      </c>
      <c r="H68" s="127">
        <f t="shared" si="10"/>
        <v>0.60465249865086912</v>
      </c>
      <c r="I68" s="127">
        <f t="shared" si="10"/>
        <v>0.45348937398815181</v>
      </c>
      <c r="J68" s="127">
        <f t="shared" si="10"/>
        <v>0.30232624932543456</v>
      </c>
      <c r="K68" s="13"/>
      <c r="L68" s="13"/>
      <c r="M68" s="13"/>
      <c r="N68" s="13"/>
      <c r="O68" s="13"/>
      <c r="P68" s="13"/>
      <c r="Q68" s="13"/>
      <c r="R68" s="13"/>
      <c r="S68" s="13"/>
      <c r="T68" s="13"/>
      <c r="U68" s="13">
        <v>661197</v>
      </c>
      <c r="V68" s="132">
        <v>661537</v>
      </c>
      <c r="W68" s="13"/>
      <c r="X68" s="13"/>
      <c r="Y68" s="13"/>
      <c r="Z68" s="13"/>
      <c r="AA68" s="13"/>
      <c r="AB68" s="13"/>
    </row>
    <row r="69" spans="1:28" ht="15" thickBot="1" x14ac:dyDescent="0.25">
      <c r="A69" s="13"/>
      <c r="B69" s="66" t="s">
        <v>51</v>
      </c>
      <c r="C69" s="127">
        <f t="shared" si="6"/>
        <v>0.49538303015891888</v>
      </c>
      <c r="D69" s="127">
        <f t="shared" si="7"/>
        <v>4.5034820923538076E-2</v>
      </c>
      <c r="E69" s="127">
        <f t="shared" si="8"/>
        <v>0.54041785108245699</v>
      </c>
      <c r="F69" s="127">
        <f t="shared" si="9"/>
        <v>0.72055713477660921</v>
      </c>
      <c r="G69" s="127">
        <f t="shared" si="10"/>
        <v>0.18066904457240832</v>
      </c>
      <c r="H69" s="127">
        <f t="shared" si="10"/>
        <v>0.31617082800171453</v>
      </c>
      <c r="I69" s="127">
        <f t="shared" si="10"/>
        <v>0.72267617828963326</v>
      </c>
      <c r="J69" s="127">
        <f t="shared" si="10"/>
        <v>0.36133808914481663</v>
      </c>
      <c r="K69" s="13"/>
      <c r="L69" s="13"/>
      <c r="M69" s="13"/>
      <c r="N69" s="13"/>
      <c r="O69" s="13"/>
      <c r="P69" s="13"/>
      <c r="Q69" s="13"/>
      <c r="R69" s="13"/>
      <c r="S69" s="13"/>
      <c r="T69" s="13"/>
      <c r="U69" s="13">
        <v>2220504</v>
      </c>
      <c r="V69" s="132">
        <v>2213993</v>
      </c>
      <c r="W69" s="13"/>
      <c r="X69" s="13"/>
      <c r="Y69" s="13"/>
      <c r="Z69" s="13"/>
      <c r="AA69" s="13"/>
      <c r="AB69" s="13"/>
    </row>
    <row r="70" spans="1:28" ht="15" thickBot="1" x14ac:dyDescent="0.25">
      <c r="A70" s="13"/>
      <c r="B70" s="66" t="s">
        <v>11</v>
      </c>
      <c r="C70" s="127">
        <f t="shared" si="6"/>
        <v>0.62516801390373666</v>
      </c>
      <c r="D70" s="127">
        <f t="shared" si="7"/>
        <v>0.31258400695186833</v>
      </c>
      <c r="E70" s="127">
        <f t="shared" si="8"/>
        <v>0.31258400695186833</v>
      </c>
      <c r="F70" s="127">
        <f t="shared" si="9"/>
        <v>0.93775202085560505</v>
      </c>
      <c r="G70" s="127">
        <f t="shared" si="10"/>
        <v>1.2507973833318742</v>
      </c>
      <c r="H70" s="127">
        <f t="shared" si="10"/>
        <v>1.2507973833318742</v>
      </c>
      <c r="I70" s="127">
        <f t="shared" si="10"/>
        <v>0.62539869166593709</v>
      </c>
      <c r="J70" s="127">
        <f t="shared" si="10"/>
        <v>0.31269934583296854</v>
      </c>
      <c r="K70" s="13"/>
      <c r="L70" s="13"/>
      <c r="M70" s="13"/>
      <c r="N70" s="13"/>
      <c r="O70" s="13"/>
      <c r="P70" s="13"/>
      <c r="Q70" s="13"/>
      <c r="R70" s="13"/>
      <c r="S70" s="13"/>
      <c r="T70" s="13"/>
      <c r="U70" s="13">
        <v>319914</v>
      </c>
      <c r="V70" s="132">
        <v>319796</v>
      </c>
      <c r="W70" s="13"/>
      <c r="X70" s="13"/>
      <c r="Y70" s="13"/>
      <c r="Z70" s="13"/>
      <c r="AA70" s="13"/>
      <c r="AB70" s="13"/>
    </row>
    <row r="71" spans="1:28" ht="15" thickBot="1" x14ac:dyDescent="0.25">
      <c r="A71" s="13"/>
      <c r="B71" s="68" t="s">
        <v>22</v>
      </c>
      <c r="C71" s="128">
        <f t="shared" si="6"/>
        <v>0.79450723639087606</v>
      </c>
      <c r="D71" s="128">
        <f t="shared" si="7"/>
        <v>0.14752123752615737</v>
      </c>
      <c r="E71" s="128">
        <f t="shared" si="8"/>
        <v>0.72074661762779735</v>
      </c>
      <c r="F71" s="128">
        <f t="shared" ref="F71" si="11">+F23/U71*100000</f>
        <v>1.1738475614581378</v>
      </c>
      <c r="G71" s="128">
        <f t="shared" si="10"/>
        <v>1.1628126111438348</v>
      </c>
      <c r="H71" s="128">
        <f t="shared" ref="H71" si="12">+H23/V71*100000</f>
        <v>1.4645951944352473</v>
      </c>
      <c r="I71" s="128">
        <f t="shared" ref="I71:J71" si="13">+I23/$V71*100000</f>
        <v>0.96443804590332571</v>
      </c>
      <c r="J71" s="128">
        <f t="shared" si="13"/>
        <v>1.1839162882970804</v>
      </c>
      <c r="K71" s="13"/>
      <c r="L71" s="13"/>
      <c r="M71" s="13"/>
      <c r="N71" s="13"/>
      <c r="O71" s="13"/>
      <c r="P71" s="13"/>
      <c r="Q71" s="13"/>
      <c r="R71" s="13"/>
      <c r="S71" s="13"/>
      <c r="T71" s="13"/>
      <c r="U71" s="13">
        <v>47450795</v>
      </c>
      <c r="V71" s="132">
        <v>47385107</v>
      </c>
      <c r="W71" s="13"/>
      <c r="X71" s="13"/>
      <c r="Y71" s="13"/>
      <c r="Z71" s="13"/>
      <c r="AA71" s="13"/>
      <c r="AB71" s="13"/>
    </row>
    <row r="72" spans="1:28" ht="13.5" thickBot="1" x14ac:dyDescent="0.25">
      <c r="A72" s="13"/>
      <c r="B72" s="13"/>
      <c r="C72" s="127"/>
      <c r="D72" s="127"/>
      <c r="E72" s="127"/>
      <c r="F72" s="127"/>
      <c r="G72" s="127"/>
      <c r="H72" s="13"/>
      <c r="I72" s="13"/>
      <c r="J72" s="13"/>
      <c r="K72" s="13"/>
      <c r="L72" s="13"/>
      <c r="M72" s="13"/>
      <c r="N72" s="13"/>
      <c r="O72" s="13"/>
      <c r="P72" s="13"/>
      <c r="Q72" s="13"/>
      <c r="R72" s="13"/>
      <c r="S72" s="13"/>
      <c r="T72" s="13"/>
      <c r="U72" s="13"/>
      <c r="V72" s="13"/>
      <c r="W72" s="13"/>
      <c r="X72" s="13"/>
      <c r="Y72" s="13"/>
      <c r="Z72" s="13"/>
      <c r="AA72" s="13"/>
      <c r="AB72" s="13"/>
    </row>
    <row r="73" spans="1:28" ht="13.5" thickBot="1" x14ac:dyDescent="0.25">
      <c r="A73" s="13"/>
      <c r="B73" s="13"/>
      <c r="C73" s="127"/>
      <c r="D73" s="127"/>
      <c r="E73" s="127"/>
      <c r="F73" s="127"/>
      <c r="G73" s="127"/>
      <c r="H73" s="13"/>
      <c r="I73" s="13"/>
      <c r="J73" s="13"/>
      <c r="K73" s="13"/>
      <c r="L73" s="13"/>
      <c r="M73" s="13"/>
      <c r="N73" s="13"/>
      <c r="O73" s="13"/>
      <c r="P73" s="13"/>
      <c r="Q73" s="13"/>
      <c r="R73" s="13"/>
      <c r="S73" s="13"/>
      <c r="T73" s="13"/>
      <c r="U73" s="13"/>
      <c r="V73" s="13"/>
      <c r="W73" s="13"/>
      <c r="X73" s="13"/>
      <c r="Y73" s="13"/>
      <c r="Z73" s="13"/>
      <c r="AA73" s="13"/>
      <c r="AB73" s="13"/>
    </row>
    <row r="74" spans="1:28" x14ac:dyDescent="0.2">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row>
    <row r="75" spans="1:28"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row>
  </sheetData>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3AAE6-9A27-4F34-BB0C-70F33DA88571}">
  <dimension ref="A2:X92"/>
  <sheetViews>
    <sheetView workbookViewId="0">
      <selection activeCell="B6" sqref="B6"/>
    </sheetView>
  </sheetViews>
  <sheetFormatPr baseColWidth="10" defaultRowHeight="12.75" x14ac:dyDescent="0.2"/>
  <cols>
    <col min="1" max="1" width="11.42578125" style="110"/>
    <col min="2" max="2" width="32.85546875" style="110" bestFit="1" customWidth="1"/>
    <col min="3" max="3" width="12.7109375" style="110" customWidth="1"/>
    <col min="4" max="4" width="14.28515625" style="110" customWidth="1"/>
    <col min="5" max="5" width="12.7109375" style="110" customWidth="1"/>
    <col min="6" max="6" width="16.140625" style="110" customWidth="1"/>
    <col min="7" max="7" width="12.7109375" style="110" customWidth="1"/>
    <col min="8" max="8" width="16" style="110" customWidth="1"/>
    <col min="9" max="9" width="12.7109375" style="110" customWidth="1"/>
    <col min="10" max="10" width="16" style="110" customWidth="1"/>
    <col min="11" max="11" width="12.7109375" style="110" customWidth="1"/>
    <col min="12" max="12" width="16" style="110" customWidth="1"/>
    <col min="13" max="13" width="12.7109375" style="110" customWidth="1"/>
    <col min="14" max="14" width="16" style="110" customWidth="1"/>
    <col min="15" max="15" width="12.7109375" style="110" customWidth="1"/>
    <col min="16" max="16" width="16" style="110" customWidth="1"/>
    <col min="17" max="17" width="12.7109375" style="110" customWidth="1"/>
    <col min="18" max="18" width="16" style="110" customWidth="1"/>
    <col min="19" max="19" width="12.7109375" style="110" customWidth="1"/>
    <col min="20" max="20" width="16" style="110" customWidth="1"/>
    <col min="21" max="21" width="12.7109375" style="110" customWidth="1"/>
    <col min="22" max="22" width="16" style="110" customWidth="1"/>
    <col min="23" max="23" width="12.7109375" style="110" customWidth="1"/>
    <col min="24" max="24" width="16" style="110" customWidth="1"/>
    <col min="25" max="25" width="12.7109375" style="110" customWidth="1"/>
    <col min="26" max="26" width="16" style="110" customWidth="1"/>
    <col min="27" max="27" width="12.7109375" style="110" customWidth="1"/>
    <col min="28" max="28" width="16" style="110" customWidth="1"/>
    <col min="29" max="29" width="12.7109375" style="110" customWidth="1"/>
    <col min="30" max="30" width="16" style="110" customWidth="1"/>
    <col min="31" max="31" width="12.7109375" style="110" customWidth="1"/>
    <col min="32" max="32" width="16" style="110" customWidth="1"/>
    <col min="33" max="33" width="12.7109375" style="110" customWidth="1"/>
    <col min="34" max="34" width="16" style="110" customWidth="1"/>
    <col min="35" max="35" width="12.7109375" style="110" customWidth="1"/>
    <col min="36" max="36" width="16" style="110" customWidth="1"/>
    <col min="37" max="37" width="12.7109375" style="110" customWidth="1"/>
    <col min="38" max="38" width="16" style="110" customWidth="1"/>
    <col min="39" max="42" width="12.7109375" style="110" customWidth="1"/>
    <col min="43" max="44" width="11.42578125" style="110"/>
    <col min="45" max="56" width="12.7109375" style="110" customWidth="1"/>
    <col min="57" max="16384" width="11.42578125" style="110"/>
  </cols>
  <sheetData>
    <row r="2" spans="1:13" ht="40.5" customHeight="1" x14ac:dyDescent="0.25">
      <c r="B2" s="11"/>
      <c r="M2" s="107"/>
    </row>
    <row r="3" spans="1:13" ht="27.95" customHeight="1" x14ac:dyDescent="0.2">
      <c r="A3" s="13"/>
      <c r="B3" s="11"/>
      <c r="C3" s="63"/>
      <c r="D3" s="13"/>
      <c r="E3" s="13"/>
      <c r="F3" s="13"/>
      <c r="G3" s="13"/>
      <c r="H3" s="13"/>
      <c r="I3" s="13"/>
      <c r="J3" s="13"/>
      <c r="K3" s="13"/>
      <c r="L3" s="13"/>
    </row>
    <row r="4" spans="1:13" ht="15" x14ac:dyDescent="0.2">
      <c r="A4" s="13"/>
      <c r="C4" s="63"/>
      <c r="D4" s="13"/>
      <c r="E4" s="13"/>
      <c r="F4" s="13"/>
      <c r="G4" s="13"/>
      <c r="H4" s="13"/>
      <c r="I4" s="13"/>
      <c r="J4" s="13"/>
      <c r="K4" s="13"/>
      <c r="L4" s="13"/>
    </row>
    <row r="5" spans="1:13" ht="18.75" customHeight="1" x14ac:dyDescent="0.2">
      <c r="A5" s="13"/>
      <c r="B5" s="13"/>
      <c r="C5" s="13"/>
      <c r="D5" s="13"/>
      <c r="E5" s="13"/>
      <c r="F5" s="13"/>
      <c r="G5" s="13"/>
      <c r="H5" s="13"/>
      <c r="I5" s="13"/>
      <c r="J5" s="13"/>
      <c r="K5" s="13"/>
      <c r="L5" s="13"/>
    </row>
    <row r="6" spans="1:13" ht="39" customHeight="1" x14ac:dyDescent="0.2">
      <c r="A6" s="13"/>
      <c r="B6" s="114"/>
      <c r="C6" s="45" t="s">
        <v>279</v>
      </c>
      <c r="D6" s="45" t="s">
        <v>280</v>
      </c>
      <c r="E6" s="45" t="s">
        <v>281</v>
      </c>
      <c r="F6" s="73" t="s">
        <v>282</v>
      </c>
      <c r="G6" s="45" t="s">
        <v>283</v>
      </c>
      <c r="H6" s="45" t="s">
        <v>284</v>
      </c>
      <c r="I6" s="45" t="s">
        <v>285</v>
      </c>
      <c r="J6" s="73" t="s">
        <v>286</v>
      </c>
    </row>
    <row r="7" spans="1:13" ht="17.100000000000001" customHeight="1" thickBot="1" x14ac:dyDescent="0.25">
      <c r="A7" s="13"/>
      <c r="B7" s="66" t="s">
        <v>52</v>
      </c>
      <c r="C7" s="112">
        <v>3732</v>
      </c>
      <c r="D7" s="112">
        <v>4147</v>
      </c>
      <c r="E7" s="112">
        <v>3179</v>
      </c>
      <c r="F7" s="112">
        <v>4173</v>
      </c>
      <c r="G7" s="112">
        <v>6667</v>
      </c>
      <c r="H7" s="112">
        <v>4966</v>
      </c>
      <c r="I7" s="112">
        <v>3452</v>
      </c>
      <c r="J7" s="112">
        <v>3483</v>
      </c>
    </row>
    <row r="8" spans="1:13" ht="17.100000000000001" customHeight="1" thickBot="1" x14ac:dyDescent="0.25">
      <c r="A8" s="13"/>
      <c r="B8" s="66" t="s">
        <v>53</v>
      </c>
      <c r="C8" s="112">
        <v>231</v>
      </c>
      <c r="D8" s="112">
        <v>216</v>
      </c>
      <c r="E8" s="112">
        <v>228</v>
      </c>
      <c r="F8" s="112">
        <v>437</v>
      </c>
      <c r="G8" s="112">
        <v>835</v>
      </c>
      <c r="H8" s="112">
        <v>619</v>
      </c>
      <c r="I8" s="112">
        <v>429</v>
      </c>
      <c r="J8" s="112">
        <v>538</v>
      </c>
    </row>
    <row r="9" spans="1:13" ht="17.100000000000001" customHeight="1" thickBot="1" x14ac:dyDescent="0.25">
      <c r="A9" s="13"/>
      <c r="B9" s="66" t="s">
        <v>166</v>
      </c>
      <c r="C9" s="112">
        <v>408</v>
      </c>
      <c r="D9" s="112">
        <v>470</v>
      </c>
      <c r="E9" s="112">
        <v>205</v>
      </c>
      <c r="F9" s="112">
        <v>493</v>
      </c>
      <c r="G9" s="112">
        <v>857</v>
      </c>
      <c r="H9" s="112">
        <v>928</v>
      </c>
      <c r="I9" s="112">
        <v>521</v>
      </c>
      <c r="J9" s="112">
        <v>728</v>
      </c>
    </row>
    <row r="10" spans="1:13" ht="17.100000000000001" customHeight="1" thickBot="1" x14ac:dyDescent="0.25">
      <c r="A10" s="13"/>
      <c r="B10" s="66" t="s">
        <v>47</v>
      </c>
      <c r="C10" s="112">
        <v>349</v>
      </c>
      <c r="D10" s="112">
        <v>458</v>
      </c>
      <c r="E10" s="112">
        <v>264</v>
      </c>
      <c r="F10" s="112">
        <v>595</v>
      </c>
      <c r="G10" s="112">
        <v>699</v>
      </c>
      <c r="H10" s="112">
        <v>755</v>
      </c>
      <c r="I10" s="112">
        <v>415</v>
      </c>
      <c r="J10" s="112">
        <v>543</v>
      </c>
    </row>
    <row r="11" spans="1:13" ht="17.100000000000001" customHeight="1" thickBot="1" x14ac:dyDescent="0.25">
      <c r="A11" s="13"/>
      <c r="B11" s="66" t="s">
        <v>8</v>
      </c>
      <c r="C11" s="112">
        <v>825</v>
      </c>
      <c r="D11" s="112">
        <v>978</v>
      </c>
      <c r="E11" s="112">
        <v>661</v>
      </c>
      <c r="F11" s="112">
        <v>1450</v>
      </c>
      <c r="G11" s="112">
        <v>1929</v>
      </c>
      <c r="H11" s="112">
        <v>1680</v>
      </c>
      <c r="I11" s="112">
        <v>1203</v>
      </c>
      <c r="J11" s="112">
        <v>1104</v>
      </c>
    </row>
    <row r="12" spans="1:13" ht="17.100000000000001" customHeight="1" thickBot="1" x14ac:dyDescent="0.25">
      <c r="A12" s="13"/>
      <c r="B12" s="66" t="s">
        <v>9</v>
      </c>
      <c r="C12" s="112">
        <v>849</v>
      </c>
      <c r="D12" s="112">
        <v>852</v>
      </c>
      <c r="E12" s="112">
        <v>590</v>
      </c>
      <c r="F12" s="112">
        <v>1070</v>
      </c>
      <c r="G12" s="112">
        <v>875</v>
      </c>
      <c r="H12" s="112">
        <v>1050</v>
      </c>
      <c r="I12" s="112">
        <v>679</v>
      </c>
      <c r="J12" s="112">
        <v>930</v>
      </c>
    </row>
    <row r="13" spans="1:13" ht="17.100000000000001" customHeight="1" thickBot="1" x14ac:dyDescent="0.25">
      <c r="A13" s="13"/>
      <c r="B13" s="66" t="s">
        <v>54</v>
      </c>
      <c r="C13" s="131">
        <v>3675</v>
      </c>
      <c r="D13" s="131">
        <v>2582</v>
      </c>
      <c r="E13" s="131">
        <v>1941</v>
      </c>
      <c r="F13" s="112">
        <v>3454</v>
      </c>
      <c r="G13" s="112">
        <v>4758</v>
      </c>
      <c r="H13" s="112">
        <v>4621</v>
      </c>
      <c r="I13" s="112">
        <v>3105</v>
      </c>
      <c r="J13" s="112">
        <v>3742</v>
      </c>
    </row>
    <row r="14" spans="1:13" ht="17.100000000000001" customHeight="1" thickBot="1" x14ac:dyDescent="0.25">
      <c r="A14" s="13"/>
      <c r="B14" s="66" t="s">
        <v>49</v>
      </c>
      <c r="C14" s="112">
        <v>978</v>
      </c>
      <c r="D14" s="112">
        <v>705</v>
      </c>
      <c r="E14" s="112">
        <v>1370</v>
      </c>
      <c r="F14" s="112">
        <v>1568</v>
      </c>
      <c r="G14" s="112">
        <v>1925</v>
      </c>
      <c r="H14" s="112">
        <v>1635</v>
      </c>
      <c r="I14" s="112">
        <v>962</v>
      </c>
      <c r="J14" s="112">
        <v>1182</v>
      </c>
    </row>
    <row r="15" spans="1:13" ht="17.100000000000001" customHeight="1" thickBot="1" x14ac:dyDescent="0.25">
      <c r="A15" s="13"/>
      <c r="B15" s="66" t="s">
        <v>26</v>
      </c>
      <c r="C15" s="112">
        <v>1510</v>
      </c>
      <c r="D15" s="112">
        <v>1767</v>
      </c>
      <c r="E15" s="112">
        <v>1094</v>
      </c>
      <c r="F15" s="112">
        <v>1271</v>
      </c>
      <c r="G15" s="112">
        <v>2784</v>
      </c>
      <c r="H15" s="112">
        <v>2191</v>
      </c>
      <c r="I15" s="112">
        <v>1470</v>
      </c>
      <c r="J15" s="112">
        <v>2551</v>
      </c>
    </row>
    <row r="16" spans="1:13" ht="17.100000000000001" customHeight="1" thickBot="1" x14ac:dyDescent="0.25">
      <c r="A16" s="13"/>
      <c r="B16" s="66" t="s">
        <v>48</v>
      </c>
      <c r="C16" s="112">
        <v>2740</v>
      </c>
      <c r="D16" s="112">
        <v>2358</v>
      </c>
      <c r="E16" s="112">
        <v>1420</v>
      </c>
      <c r="F16" s="112">
        <v>2652</v>
      </c>
      <c r="G16" s="112">
        <v>3895</v>
      </c>
      <c r="H16" s="112">
        <v>2302</v>
      </c>
      <c r="I16" s="112">
        <v>1275</v>
      </c>
      <c r="J16" s="112">
        <v>1717</v>
      </c>
    </row>
    <row r="17" spans="1:24" ht="17.100000000000001" customHeight="1" thickBot="1" x14ac:dyDescent="0.25">
      <c r="A17" s="13"/>
      <c r="B17" s="66" t="s">
        <v>21</v>
      </c>
      <c r="C17" s="112">
        <v>325</v>
      </c>
      <c r="D17" s="112">
        <v>461</v>
      </c>
      <c r="E17" s="112">
        <v>200</v>
      </c>
      <c r="F17" s="112">
        <v>844</v>
      </c>
      <c r="G17" s="112">
        <v>991</v>
      </c>
      <c r="H17" s="112">
        <v>895</v>
      </c>
      <c r="I17" s="112">
        <v>478</v>
      </c>
      <c r="J17" s="112">
        <v>661</v>
      </c>
    </row>
    <row r="18" spans="1:24" ht="17.100000000000001" customHeight="1" thickBot="1" x14ac:dyDescent="0.25">
      <c r="A18" s="13"/>
      <c r="B18" s="66" t="s">
        <v>10</v>
      </c>
      <c r="C18" s="131">
        <v>636</v>
      </c>
      <c r="D18" s="131">
        <v>896</v>
      </c>
      <c r="E18" s="131">
        <v>571</v>
      </c>
      <c r="F18" s="112">
        <v>1366</v>
      </c>
      <c r="G18" s="112">
        <v>2034</v>
      </c>
      <c r="H18" s="112">
        <v>1949</v>
      </c>
      <c r="I18" s="112">
        <v>1118</v>
      </c>
      <c r="J18" s="112">
        <v>1506</v>
      </c>
    </row>
    <row r="19" spans="1:24" ht="17.100000000000001" customHeight="1" thickBot="1" x14ac:dyDescent="0.25">
      <c r="A19" s="13"/>
      <c r="B19" s="66" t="s">
        <v>167</v>
      </c>
      <c r="C19" s="112">
        <v>4134</v>
      </c>
      <c r="D19" s="112">
        <v>27555</v>
      </c>
      <c r="E19" s="112">
        <v>2753</v>
      </c>
      <c r="F19" s="112">
        <v>3525</v>
      </c>
      <c r="G19" s="112">
        <v>2678</v>
      </c>
      <c r="H19" s="112">
        <v>6422</v>
      </c>
      <c r="I19" s="112">
        <v>2514</v>
      </c>
      <c r="J19" s="112">
        <v>3508</v>
      </c>
    </row>
    <row r="20" spans="1:24" ht="17.100000000000001" customHeight="1" thickBot="1" x14ac:dyDescent="0.25">
      <c r="A20" s="13"/>
      <c r="B20" s="66" t="s">
        <v>168</v>
      </c>
      <c r="C20" s="112">
        <v>749</v>
      </c>
      <c r="D20" s="112">
        <v>798</v>
      </c>
      <c r="E20" s="112">
        <v>426</v>
      </c>
      <c r="F20" s="112">
        <v>901</v>
      </c>
      <c r="G20" s="112">
        <v>1447</v>
      </c>
      <c r="H20" s="112">
        <v>741</v>
      </c>
      <c r="I20" s="112">
        <v>349</v>
      </c>
      <c r="J20" s="112">
        <v>499</v>
      </c>
    </row>
    <row r="21" spans="1:24" ht="17.100000000000001" customHeight="1" thickBot="1" x14ac:dyDescent="0.25">
      <c r="A21" s="13"/>
      <c r="B21" s="66" t="s">
        <v>169</v>
      </c>
      <c r="C21" s="112">
        <v>178</v>
      </c>
      <c r="D21" s="112">
        <v>220</v>
      </c>
      <c r="E21" s="112">
        <v>244</v>
      </c>
      <c r="F21" s="112">
        <v>429</v>
      </c>
      <c r="G21" s="112">
        <v>764</v>
      </c>
      <c r="H21" s="112">
        <v>638</v>
      </c>
      <c r="I21" s="112">
        <v>323</v>
      </c>
      <c r="J21" s="112">
        <v>422</v>
      </c>
    </row>
    <row r="22" spans="1:24" ht="17.100000000000001" customHeight="1" thickBot="1" x14ac:dyDescent="0.25">
      <c r="A22" s="13"/>
      <c r="B22" s="66" t="s">
        <v>51</v>
      </c>
      <c r="C22" s="112">
        <v>1164</v>
      </c>
      <c r="D22" s="112">
        <v>1425</v>
      </c>
      <c r="E22" s="112">
        <v>933</v>
      </c>
      <c r="F22" s="112">
        <v>1529</v>
      </c>
      <c r="G22" s="112">
        <v>2867</v>
      </c>
      <c r="H22" s="112">
        <v>2796</v>
      </c>
      <c r="I22" s="112">
        <v>2098</v>
      </c>
      <c r="J22" s="112">
        <v>2266</v>
      </c>
    </row>
    <row r="23" spans="1:24" ht="17.100000000000001" customHeight="1" thickBot="1" x14ac:dyDescent="0.25">
      <c r="A23" s="13"/>
      <c r="B23" s="66" t="s">
        <v>11</v>
      </c>
      <c r="C23" s="112">
        <v>169</v>
      </c>
      <c r="D23" s="112">
        <v>100</v>
      </c>
      <c r="E23" s="112">
        <v>54</v>
      </c>
      <c r="F23" s="112">
        <v>228</v>
      </c>
      <c r="G23" s="112">
        <v>92</v>
      </c>
      <c r="H23" s="112">
        <v>123</v>
      </c>
      <c r="I23" s="112">
        <v>53</v>
      </c>
      <c r="J23" s="112">
        <v>61</v>
      </c>
    </row>
    <row r="24" spans="1:24" ht="17.100000000000001" customHeight="1" thickBot="1" x14ac:dyDescent="0.25">
      <c r="A24" s="13"/>
      <c r="B24" s="68" t="s">
        <v>22</v>
      </c>
      <c r="C24" s="116">
        <f t="shared" ref="C24:J24" si="0">SUM(C7:C23)</f>
        <v>22652</v>
      </c>
      <c r="D24" s="116">
        <f t="shared" si="0"/>
        <v>45988</v>
      </c>
      <c r="E24" s="116">
        <f t="shared" si="0"/>
        <v>16133</v>
      </c>
      <c r="F24" s="116">
        <f t="shared" si="0"/>
        <v>25985</v>
      </c>
      <c r="G24" s="116">
        <f t="shared" si="0"/>
        <v>36097</v>
      </c>
      <c r="H24" s="116">
        <f t="shared" si="0"/>
        <v>34311</v>
      </c>
      <c r="I24" s="116">
        <f t="shared" si="0"/>
        <v>20444</v>
      </c>
      <c r="J24" s="116">
        <f t="shared" si="0"/>
        <v>25441</v>
      </c>
      <c r="L24" s="111"/>
      <c r="M24" s="111"/>
    </row>
    <row r="25" spans="1:24" ht="14.25" x14ac:dyDescent="0.2">
      <c r="C25" s="117"/>
      <c r="D25" s="117"/>
      <c r="E25" s="117"/>
      <c r="F25" s="120"/>
      <c r="G25" s="117"/>
      <c r="H25" s="119"/>
      <c r="I25" s="117"/>
      <c r="J25" s="117"/>
      <c r="K25" s="117"/>
      <c r="L25" s="117"/>
      <c r="M25" s="117"/>
      <c r="N25" s="117"/>
      <c r="X25" s="111"/>
    </row>
    <row r="26" spans="1:24" x14ac:dyDescent="0.2">
      <c r="C26" s="111"/>
      <c r="D26" s="111"/>
      <c r="E26" s="111"/>
      <c r="F26" s="111"/>
      <c r="G26" s="111"/>
      <c r="H26" s="111"/>
      <c r="I26" s="111"/>
      <c r="J26" s="111"/>
      <c r="K26" s="111"/>
      <c r="L26" s="111"/>
      <c r="M26" s="111"/>
      <c r="N26" s="111"/>
      <c r="U26" s="111"/>
    </row>
    <row r="27" spans="1:24" ht="15" x14ac:dyDescent="0.2">
      <c r="B27" s="87"/>
      <c r="C27" s="87"/>
      <c r="D27" s="87"/>
      <c r="E27" s="87"/>
      <c r="F27" s="133"/>
      <c r="J27" s="111"/>
    </row>
    <row r="28" spans="1:24" ht="15" x14ac:dyDescent="0.2">
      <c r="B28" s="65"/>
      <c r="C28" s="13"/>
      <c r="D28" s="13"/>
      <c r="E28" s="13"/>
      <c r="F28" s="13"/>
      <c r="G28" s="13"/>
      <c r="H28" s="13"/>
      <c r="J28" s="111"/>
      <c r="O28" s="111"/>
      <c r="P28" s="111"/>
      <c r="Q28" s="111"/>
      <c r="R28" s="111"/>
      <c r="S28" s="111"/>
      <c r="T28" s="111"/>
    </row>
    <row r="29" spans="1:24" x14ac:dyDescent="0.2">
      <c r="B29" s="13"/>
      <c r="C29" s="13"/>
      <c r="D29" s="13"/>
      <c r="E29" s="13"/>
      <c r="F29" s="13"/>
      <c r="G29" s="13"/>
      <c r="H29" s="13"/>
    </row>
    <row r="30" spans="1:24" ht="39" customHeight="1" x14ac:dyDescent="0.2">
      <c r="B30" s="114" t="s">
        <v>143</v>
      </c>
      <c r="C30" s="45" t="s">
        <v>171</v>
      </c>
      <c r="D30" s="45" t="s">
        <v>172</v>
      </c>
      <c r="E30" s="45" t="s">
        <v>173</v>
      </c>
      <c r="F30" s="45" t="s">
        <v>174</v>
      </c>
      <c r="G30" s="45" t="s">
        <v>177</v>
      </c>
      <c r="H30" s="45" t="s">
        <v>178</v>
      </c>
      <c r="I30" s="45" t="s">
        <v>180</v>
      </c>
      <c r="J30" s="73" t="s">
        <v>181</v>
      </c>
      <c r="K30" s="45" t="s">
        <v>185</v>
      </c>
      <c r="L30" s="45" t="s">
        <v>186</v>
      </c>
      <c r="M30" s="45" t="s">
        <v>249</v>
      </c>
      <c r="N30" s="45" t="s">
        <v>250</v>
      </c>
      <c r="O30" s="45" t="s">
        <v>266</v>
      </c>
      <c r="P30" s="45" t="s">
        <v>272</v>
      </c>
      <c r="Q30" s="45" t="s">
        <v>270</v>
      </c>
      <c r="R30" s="73" t="s">
        <v>271</v>
      </c>
    </row>
    <row r="31" spans="1:24" ht="17.100000000000001" customHeight="1" thickBot="1" x14ac:dyDescent="0.25">
      <c r="B31" s="66" t="s">
        <v>52</v>
      </c>
      <c r="C31" s="112">
        <v>4784</v>
      </c>
      <c r="D31" s="42">
        <v>0.97094481605351168</v>
      </c>
      <c r="E31" s="112">
        <v>2616</v>
      </c>
      <c r="F31" s="42">
        <v>0.97553516819571862</v>
      </c>
      <c r="G31" s="112">
        <v>4061</v>
      </c>
      <c r="H31" s="42">
        <v>0.97833046047771488</v>
      </c>
      <c r="I31" s="112">
        <v>5325</v>
      </c>
      <c r="J31" s="42">
        <v>0.9795305164319249</v>
      </c>
      <c r="K31" s="112">
        <v>5306</v>
      </c>
      <c r="L31" s="42">
        <v>0.97003392385978138</v>
      </c>
      <c r="M31" s="112">
        <v>5611</v>
      </c>
      <c r="N31" s="42">
        <v>0.97629656032792733</v>
      </c>
      <c r="O31" s="112">
        <v>3545</v>
      </c>
      <c r="P31" s="42">
        <v>0.96840620592383642</v>
      </c>
      <c r="Q31" s="112">
        <v>5463</v>
      </c>
      <c r="R31" s="42">
        <v>0.97455610470437493</v>
      </c>
    </row>
    <row r="32" spans="1:24" ht="17.100000000000001" customHeight="1" thickBot="1" x14ac:dyDescent="0.25">
      <c r="B32" s="66" t="s">
        <v>53</v>
      </c>
      <c r="C32" s="112">
        <v>920</v>
      </c>
      <c r="D32" s="42">
        <v>0.94565217391304346</v>
      </c>
      <c r="E32" s="112">
        <v>609</v>
      </c>
      <c r="F32" s="42">
        <v>0.93103448275862066</v>
      </c>
      <c r="G32" s="112">
        <v>762</v>
      </c>
      <c r="H32" s="42">
        <v>0.95669291338582674</v>
      </c>
      <c r="I32" s="112">
        <v>1129</v>
      </c>
      <c r="J32" s="42">
        <v>0.9769707705934455</v>
      </c>
      <c r="K32" s="112">
        <v>1024</v>
      </c>
      <c r="L32" s="42">
        <v>0.962890625</v>
      </c>
      <c r="M32" s="112">
        <v>1242</v>
      </c>
      <c r="N32" s="42">
        <v>0.96537842190016099</v>
      </c>
      <c r="O32" s="112">
        <v>519</v>
      </c>
      <c r="P32" s="42">
        <v>0.97109826589595372</v>
      </c>
      <c r="Q32" s="112">
        <v>484</v>
      </c>
      <c r="R32" s="42">
        <v>0.98347107438016534</v>
      </c>
    </row>
    <row r="33" spans="2:18" ht="17.100000000000001" customHeight="1" thickBot="1" x14ac:dyDescent="0.25">
      <c r="B33" s="66" t="s">
        <v>166</v>
      </c>
      <c r="C33" s="112">
        <v>568</v>
      </c>
      <c r="D33" s="42">
        <v>0.95070422535211263</v>
      </c>
      <c r="E33" s="112">
        <v>154</v>
      </c>
      <c r="F33" s="42">
        <v>0.95454545454545459</v>
      </c>
      <c r="G33" s="112">
        <v>417</v>
      </c>
      <c r="H33" s="42">
        <v>0.95203836930455632</v>
      </c>
      <c r="I33" s="112">
        <v>498</v>
      </c>
      <c r="J33" s="42">
        <v>0.95381526104417669</v>
      </c>
      <c r="K33" s="112">
        <v>514</v>
      </c>
      <c r="L33" s="42">
        <v>0.96498054474708173</v>
      </c>
      <c r="M33" s="112">
        <v>735</v>
      </c>
      <c r="N33" s="42">
        <v>0.95918367346938771</v>
      </c>
      <c r="O33" s="112">
        <v>477</v>
      </c>
      <c r="P33" s="42">
        <v>0.98113207547169812</v>
      </c>
      <c r="Q33" s="112">
        <v>804</v>
      </c>
      <c r="R33" s="42">
        <v>0.98756218905472637</v>
      </c>
    </row>
    <row r="34" spans="2:18" ht="17.100000000000001" customHeight="1" thickBot="1" x14ac:dyDescent="0.25">
      <c r="B34" s="66" t="s">
        <v>47</v>
      </c>
      <c r="C34" s="112">
        <v>913</v>
      </c>
      <c r="D34" s="42">
        <v>0.99014238773274921</v>
      </c>
      <c r="E34" s="112">
        <v>393</v>
      </c>
      <c r="F34" s="42">
        <v>1</v>
      </c>
      <c r="G34" s="112">
        <v>583</v>
      </c>
      <c r="H34" s="42">
        <v>0.99485420240137223</v>
      </c>
      <c r="I34" s="112">
        <v>993</v>
      </c>
      <c r="J34" s="42">
        <v>0.99597180261832829</v>
      </c>
      <c r="K34" s="112">
        <v>739</v>
      </c>
      <c r="L34" s="42">
        <v>0.98917456021650885</v>
      </c>
      <c r="M34" s="112">
        <v>953</v>
      </c>
      <c r="N34" s="42">
        <v>0.99685204616998946</v>
      </c>
      <c r="O34" s="112">
        <v>627</v>
      </c>
      <c r="P34" s="42">
        <v>0.99521531100478466</v>
      </c>
      <c r="Q34" s="112">
        <v>722</v>
      </c>
      <c r="R34" s="42">
        <v>0.99861495844875348</v>
      </c>
    </row>
    <row r="35" spans="2:18" ht="17.100000000000001" customHeight="1" thickBot="1" x14ac:dyDescent="0.25">
      <c r="B35" s="66" t="s">
        <v>8</v>
      </c>
      <c r="C35" s="112">
        <v>1737</v>
      </c>
      <c r="D35" s="42">
        <v>0.98963730569948183</v>
      </c>
      <c r="E35" s="112">
        <v>692</v>
      </c>
      <c r="F35" s="42">
        <v>0.9942196531791907</v>
      </c>
      <c r="G35" s="112">
        <v>1613</v>
      </c>
      <c r="H35" s="42">
        <v>0.9981401115933044</v>
      </c>
      <c r="I35" s="112">
        <v>2141</v>
      </c>
      <c r="J35" s="42">
        <v>0.99205978514712756</v>
      </c>
      <c r="K35" s="112">
        <v>1488</v>
      </c>
      <c r="L35" s="42">
        <v>0.99126344086021501</v>
      </c>
      <c r="M35" s="112">
        <v>2638</v>
      </c>
      <c r="N35" s="42">
        <v>0.98900682335102352</v>
      </c>
      <c r="O35" s="112">
        <v>1373</v>
      </c>
      <c r="P35" s="42">
        <v>0.99344501092498183</v>
      </c>
      <c r="Q35" s="112">
        <v>1691</v>
      </c>
      <c r="R35" s="42">
        <v>0.98817267888823179</v>
      </c>
    </row>
    <row r="36" spans="2:18" ht="17.100000000000001" customHeight="1" thickBot="1" x14ac:dyDescent="0.25">
      <c r="B36" s="66" t="s">
        <v>9</v>
      </c>
      <c r="C36" s="112">
        <v>729</v>
      </c>
      <c r="D36" s="42">
        <v>0.98628257887517146</v>
      </c>
      <c r="E36" s="112">
        <v>648</v>
      </c>
      <c r="F36" s="42">
        <v>0.97530864197530864</v>
      </c>
      <c r="G36" s="112">
        <v>477</v>
      </c>
      <c r="H36" s="42">
        <v>0.99371069182389937</v>
      </c>
      <c r="I36" s="112">
        <v>543</v>
      </c>
      <c r="J36" s="42">
        <v>0.99631675874769798</v>
      </c>
      <c r="K36" s="112">
        <v>870</v>
      </c>
      <c r="L36" s="42">
        <v>0.99080459770114937</v>
      </c>
      <c r="M36" s="112">
        <v>1334</v>
      </c>
      <c r="N36" s="42">
        <v>0.99100449775112442</v>
      </c>
      <c r="O36" s="112">
        <v>686</v>
      </c>
      <c r="P36" s="42">
        <v>0.98979591836734693</v>
      </c>
      <c r="Q36" s="112">
        <v>706</v>
      </c>
      <c r="R36" s="42">
        <v>0.98016997167138808</v>
      </c>
    </row>
    <row r="37" spans="2:18" ht="17.100000000000001" customHeight="1" thickBot="1" x14ac:dyDescent="0.25">
      <c r="B37" s="66" t="s">
        <v>54</v>
      </c>
      <c r="C37" s="112">
        <v>3772</v>
      </c>
      <c r="D37" s="42">
        <v>0.99019088016967127</v>
      </c>
      <c r="E37" s="112">
        <v>1407</v>
      </c>
      <c r="F37" s="42">
        <v>0.98436389481165598</v>
      </c>
      <c r="G37" s="112">
        <v>2926</v>
      </c>
      <c r="H37" s="42">
        <v>0.99487354750512647</v>
      </c>
      <c r="I37" s="112">
        <v>3857</v>
      </c>
      <c r="J37" s="42">
        <v>0.98470313715322788</v>
      </c>
      <c r="K37" s="112">
        <v>3642</v>
      </c>
      <c r="L37" s="42">
        <v>0.98434925864909395</v>
      </c>
      <c r="M37" s="112">
        <v>4303</v>
      </c>
      <c r="N37" s="42">
        <v>0.98210550778526606</v>
      </c>
      <c r="O37" s="112">
        <v>2801</v>
      </c>
      <c r="P37" s="42">
        <v>0.98500535523027488</v>
      </c>
      <c r="Q37" s="112">
        <v>3831</v>
      </c>
      <c r="R37" s="42">
        <v>0.91803706604019841</v>
      </c>
    </row>
    <row r="38" spans="2:18" ht="17.100000000000001" customHeight="1" thickBot="1" x14ac:dyDescent="0.25">
      <c r="B38" s="66" t="s">
        <v>49</v>
      </c>
      <c r="C38" s="112">
        <v>1803</v>
      </c>
      <c r="D38" s="42">
        <v>0.97060454797559625</v>
      </c>
      <c r="E38" s="112">
        <v>1067</v>
      </c>
      <c r="F38" s="42">
        <v>0.9597000937207123</v>
      </c>
      <c r="G38" s="112">
        <v>1104</v>
      </c>
      <c r="H38" s="42">
        <v>0.98822463768115942</v>
      </c>
      <c r="I38" s="112">
        <v>1686</v>
      </c>
      <c r="J38" s="42">
        <v>0.99228944246737838</v>
      </c>
      <c r="K38" s="112">
        <v>1547</v>
      </c>
      <c r="L38" s="42">
        <v>0.9851325145442793</v>
      </c>
      <c r="M38" s="112">
        <v>1520</v>
      </c>
      <c r="N38" s="42">
        <v>0.99276315789473679</v>
      </c>
      <c r="O38" s="112">
        <v>1013</v>
      </c>
      <c r="P38" s="42">
        <v>0.98815399802566639</v>
      </c>
      <c r="Q38" s="112">
        <v>1370</v>
      </c>
      <c r="R38" s="42">
        <v>0.98540145985401462</v>
      </c>
    </row>
    <row r="39" spans="2:18" ht="17.100000000000001" customHeight="1" thickBot="1" x14ac:dyDescent="0.25">
      <c r="B39" s="66" t="s">
        <v>26</v>
      </c>
      <c r="C39" s="112">
        <v>2248</v>
      </c>
      <c r="D39" s="42">
        <v>0.96530249110320288</v>
      </c>
      <c r="E39" s="112">
        <v>632</v>
      </c>
      <c r="F39" s="42">
        <v>0.94936708860759489</v>
      </c>
      <c r="G39" s="112">
        <v>1959</v>
      </c>
      <c r="H39" s="42">
        <v>0.96120469627360894</v>
      </c>
      <c r="I39" s="112">
        <v>3549</v>
      </c>
      <c r="J39" s="42">
        <v>0.9537897999436461</v>
      </c>
      <c r="K39" s="112">
        <v>3413</v>
      </c>
      <c r="L39" s="42">
        <v>0.94198652212130096</v>
      </c>
      <c r="M39" s="112">
        <v>3788</v>
      </c>
      <c r="N39" s="42">
        <v>0.94931362196409719</v>
      </c>
      <c r="O39" s="112">
        <v>2351</v>
      </c>
      <c r="P39" s="42">
        <v>0.96980008507018289</v>
      </c>
      <c r="Q39" s="112">
        <v>4007</v>
      </c>
      <c r="R39" s="42">
        <v>0.96855502869977539</v>
      </c>
    </row>
    <row r="40" spans="2:18" ht="17.100000000000001" customHeight="1" thickBot="1" x14ac:dyDescent="0.25">
      <c r="B40" s="66" t="s">
        <v>48</v>
      </c>
      <c r="C40" s="112">
        <v>2741</v>
      </c>
      <c r="D40" s="42">
        <v>0.97008391098139368</v>
      </c>
      <c r="E40" s="112">
        <v>1174</v>
      </c>
      <c r="F40" s="42">
        <v>0.98381601362862015</v>
      </c>
      <c r="G40" s="112">
        <v>2312</v>
      </c>
      <c r="H40" s="42">
        <v>0.981401384083045</v>
      </c>
      <c r="I40" s="112">
        <v>3470</v>
      </c>
      <c r="J40" s="42">
        <v>0.98933717579250724</v>
      </c>
      <c r="K40" s="112">
        <v>3007</v>
      </c>
      <c r="L40" s="42">
        <v>0.9876953774526106</v>
      </c>
      <c r="M40" s="112">
        <v>3759</v>
      </c>
      <c r="N40" s="42">
        <v>0.98882681564245811</v>
      </c>
      <c r="O40" s="112">
        <v>2444</v>
      </c>
      <c r="P40" s="42">
        <v>0.98608837970540097</v>
      </c>
      <c r="Q40" s="112">
        <v>3393</v>
      </c>
      <c r="R40" s="42">
        <v>0.98526377836722667</v>
      </c>
    </row>
    <row r="41" spans="2:18" ht="17.100000000000001" customHeight="1" thickBot="1" x14ac:dyDescent="0.25">
      <c r="B41" s="66" t="s">
        <v>21</v>
      </c>
      <c r="C41" s="112">
        <v>1004</v>
      </c>
      <c r="D41" s="42">
        <v>0.99601593625498008</v>
      </c>
      <c r="E41" s="112">
        <v>927</v>
      </c>
      <c r="F41" s="42">
        <v>1</v>
      </c>
      <c r="G41" s="112">
        <v>804</v>
      </c>
      <c r="H41" s="42">
        <v>0.99875621890547261</v>
      </c>
      <c r="I41" s="112">
        <v>1397</v>
      </c>
      <c r="J41" s="42">
        <v>0.98711524695776665</v>
      </c>
      <c r="K41" s="112">
        <v>1348</v>
      </c>
      <c r="L41" s="42">
        <v>0.99332344213649848</v>
      </c>
      <c r="M41" s="112">
        <v>1483</v>
      </c>
      <c r="N41" s="42">
        <v>0.99662845583277138</v>
      </c>
      <c r="O41" s="112">
        <v>913</v>
      </c>
      <c r="P41" s="42">
        <v>0.99671412924424974</v>
      </c>
      <c r="Q41" s="112">
        <v>1458</v>
      </c>
      <c r="R41" s="42">
        <v>0.99245541838134432</v>
      </c>
    </row>
    <row r="42" spans="2:18" ht="17.100000000000001" customHeight="1" thickBot="1" x14ac:dyDescent="0.25">
      <c r="B42" s="66" t="s">
        <v>10</v>
      </c>
      <c r="C42" s="112">
        <v>930</v>
      </c>
      <c r="D42" s="42">
        <v>0.96881720430107532</v>
      </c>
      <c r="E42" s="112">
        <v>458</v>
      </c>
      <c r="F42" s="42">
        <v>0.97816593886462877</v>
      </c>
      <c r="G42" s="112">
        <v>847</v>
      </c>
      <c r="H42" s="42">
        <v>0.97756788665879579</v>
      </c>
      <c r="I42" s="112">
        <v>1573</v>
      </c>
      <c r="J42" s="42">
        <v>0.97711379529561349</v>
      </c>
      <c r="K42" s="112">
        <v>1935</v>
      </c>
      <c r="L42" s="42">
        <v>0.9715762273901809</v>
      </c>
      <c r="M42" s="112">
        <v>2086</v>
      </c>
      <c r="N42" s="42">
        <v>0.9793863854266539</v>
      </c>
      <c r="O42" s="112">
        <v>1160</v>
      </c>
      <c r="P42" s="42">
        <v>0.97844827586206895</v>
      </c>
      <c r="Q42" s="112">
        <v>1789</v>
      </c>
      <c r="R42" s="42">
        <v>0.97205142537730571</v>
      </c>
    </row>
    <row r="43" spans="2:18" ht="17.100000000000001" customHeight="1" thickBot="1" x14ac:dyDescent="0.25">
      <c r="B43" s="66" t="s">
        <v>167</v>
      </c>
      <c r="C43" s="112">
        <v>2192</v>
      </c>
      <c r="D43" s="42">
        <v>0.98585766423357668</v>
      </c>
      <c r="E43" s="112">
        <v>747</v>
      </c>
      <c r="F43" s="42">
        <v>0.99464524765729589</v>
      </c>
      <c r="G43" s="112">
        <v>2141</v>
      </c>
      <c r="H43" s="42">
        <v>0.98972442783745918</v>
      </c>
      <c r="I43" s="112">
        <v>3188</v>
      </c>
      <c r="J43" s="42">
        <v>0.98776662484316191</v>
      </c>
      <c r="K43" s="112">
        <v>2900</v>
      </c>
      <c r="L43" s="42">
        <v>0.98758620689655174</v>
      </c>
      <c r="M43" s="112">
        <v>2803</v>
      </c>
      <c r="N43" s="42">
        <v>0.98430253300035675</v>
      </c>
      <c r="O43" s="112">
        <v>1694</v>
      </c>
      <c r="P43" s="42">
        <v>0.98937426210153478</v>
      </c>
      <c r="Q43" s="112">
        <v>3124</v>
      </c>
      <c r="R43" s="42">
        <v>0.98847631241997436</v>
      </c>
    </row>
    <row r="44" spans="2:18" ht="17.100000000000001" customHeight="1" thickBot="1" x14ac:dyDescent="0.25">
      <c r="B44" s="66" t="s">
        <v>168</v>
      </c>
      <c r="C44" s="112">
        <v>927</v>
      </c>
      <c r="D44" s="42">
        <v>0.96871628910463858</v>
      </c>
      <c r="E44" s="112">
        <v>353</v>
      </c>
      <c r="F44" s="42">
        <v>0.96883852691218131</v>
      </c>
      <c r="G44" s="112">
        <v>678</v>
      </c>
      <c r="H44" s="42">
        <v>0.97935103244837762</v>
      </c>
      <c r="I44" s="112">
        <v>1002</v>
      </c>
      <c r="J44" s="42">
        <v>0.96007984031936133</v>
      </c>
      <c r="K44" s="112">
        <v>1225</v>
      </c>
      <c r="L44" s="42">
        <v>0.99102040816326531</v>
      </c>
      <c r="M44" s="112">
        <v>1169</v>
      </c>
      <c r="N44" s="42">
        <v>0.99230111206159111</v>
      </c>
      <c r="O44" s="112">
        <v>600</v>
      </c>
      <c r="P44" s="42">
        <v>0.98499999999999999</v>
      </c>
      <c r="Q44" s="112">
        <v>1154</v>
      </c>
      <c r="R44" s="42">
        <v>0.99653379549393417</v>
      </c>
    </row>
    <row r="45" spans="2:18" ht="17.100000000000001" customHeight="1" thickBot="1" x14ac:dyDescent="0.25">
      <c r="B45" s="66" t="s">
        <v>169</v>
      </c>
      <c r="C45" s="112">
        <v>266</v>
      </c>
      <c r="D45" s="42">
        <v>0.98872180451127822</v>
      </c>
      <c r="E45" s="112">
        <v>380</v>
      </c>
      <c r="F45" s="42">
        <v>0.97894736842105268</v>
      </c>
      <c r="G45" s="112">
        <v>480</v>
      </c>
      <c r="H45" s="42">
        <v>0.98124999999999996</v>
      </c>
      <c r="I45" s="112">
        <v>485</v>
      </c>
      <c r="J45" s="42">
        <v>0.98762886597938149</v>
      </c>
      <c r="K45" s="112">
        <v>621</v>
      </c>
      <c r="L45" s="42">
        <v>0.97906602254428343</v>
      </c>
      <c r="M45" s="112">
        <v>688</v>
      </c>
      <c r="N45" s="42">
        <v>0.98837209302325579</v>
      </c>
      <c r="O45" s="112">
        <v>374</v>
      </c>
      <c r="P45" s="42">
        <v>0.98395721925133695</v>
      </c>
      <c r="Q45" s="112">
        <v>390</v>
      </c>
      <c r="R45" s="42">
        <v>0.99487179487179489</v>
      </c>
    </row>
    <row r="46" spans="2:18" ht="17.100000000000001" customHeight="1" thickBot="1" x14ac:dyDescent="0.25">
      <c r="B46" s="66" t="s">
        <v>51</v>
      </c>
      <c r="C46" s="112">
        <v>1969</v>
      </c>
      <c r="D46" s="42">
        <v>0.98933468765871002</v>
      </c>
      <c r="E46" s="112">
        <v>765</v>
      </c>
      <c r="F46" s="42">
        <v>0.99477124183006538</v>
      </c>
      <c r="G46" s="112">
        <v>1791</v>
      </c>
      <c r="H46" s="42">
        <v>0.98548297040759347</v>
      </c>
      <c r="I46" s="112">
        <v>2410</v>
      </c>
      <c r="J46" s="42">
        <v>0.96182572614107886</v>
      </c>
      <c r="K46" s="112">
        <v>2308</v>
      </c>
      <c r="L46" s="42">
        <v>0.97140381282495669</v>
      </c>
      <c r="M46" s="112">
        <v>2637</v>
      </c>
      <c r="N46" s="42">
        <v>0.9780053090633295</v>
      </c>
      <c r="O46" s="112">
        <v>1441</v>
      </c>
      <c r="P46" s="42">
        <v>0.9861207494795281</v>
      </c>
      <c r="Q46" s="112">
        <v>2516</v>
      </c>
      <c r="R46" s="42">
        <v>0.98966613672496029</v>
      </c>
    </row>
    <row r="47" spans="2:18" ht="17.100000000000001" customHeight="1" thickBot="1" x14ac:dyDescent="0.25">
      <c r="B47" s="66" t="s">
        <v>11</v>
      </c>
      <c r="C47" s="112">
        <v>256</v>
      </c>
      <c r="D47" s="42">
        <v>0.9921875</v>
      </c>
      <c r="E47" s="112">
        <v>139</v>
      </c>
      <c r="F47" s="42">
        <v>0.96402877697841727</v>
      </c>
      <c r="G47" s="112">
        <v>173</v>
      </c>
      <c r="H47" s="42">
        <v>0.97687861271676302</v>
      </c>
      <c r="I47" s="112">
        <v>160</v>
      </c>
      <c r="J47" s="42">
        <v>0.9375</v>
      </c>
      <c r="K47" s="112">
        <v>158</v>
      </c>
      <c r="L47" s="42">
        <v>0.97468354430379744</v>
      </c>
      <c r="M47" s="112">
        <v>116</v>
      </c>
      <c r="N47" s="42">
        <v>0.97413793103448276</v>
      </c>
      <c r="O47" s="112">
        <v>35</v>
      </c>
      <c r="P47" s="42">
        <v>1</v>
      </c>
      <c r="Q47" s="112">
        <v>73</v>
      </c>
      <c r="R47" s="42">
        <v>0.9178082191780822</v>
      </c>
    </row>
    <row r="48" spans="2:18" ht="17.100000000000001" customHeight="1" thickBot="1" x14ac:dyDescent="0.25">
      <c r="B48" s="68" t="s">
        <v>22</v>
      </c>
      <c r="C48" s="113">
        <f>SUM(C31:C47)</f>
        <v>27759</v>
      </c>
      <c r="D48" s="76">
        <v>0.97755682841600922</v>
      </c>
      <c r="E48" s="113">
        <f>SUM(E31:E47)</f>
        <v>13161</v>
      </c>
      <c r="F48" s="76">
        <v>0.9778892181445179</v>
      </c>
      <c r="G48" s="113">
        <f>SUM(G31:G47)</f>
        <v>23128</v>
      </c>
      <c r="H48" s="76">
        <v>0.98305084745762716</v>
      </c>
      <c r="I48" s="113">
        <f>SUM(I31:I47)</f>
        <v>33406</v>
      </c>
      <c r="J48" s="76">
        <v>0.97919535412800096</v>
      </c>
      <c r="K48" s="113">
        <f>SUM(K31:K47)</f>
        <v>32045</v>
      </c>
      <c r="L48" s="76">
        <v>0.97650179435169293</v>
      </c>
      <c r="M48" s="113">
        <f>SUM(M31:M47)</f>
        <v>36865</v>
      </c>
      <c r="N48" s="76">
        <v>0.97987250779872503</v>
      </c>
      <c r="O48" s="113">
        <f>SUM(O31:O47)</f>
        <v>22053</v>
      </c>
      <c r="P48" s="76">
        <v>0.98208860472498072</v>
      </c>
      <c r="Q48" s="113">
        <f>SUM(Q31:Q47)</f>
        <v>32975</v>
      </c>
      <c r="R48" s="76">
        <v>0.97461713419257012</v>
      </c>
    </row>
    <row r="49" spans="2:15" x14ac:dyDescent="0.2">
      <c r="C49" s="117"/>
      <c r="D49" s="118"/>
      <c r="E49" s="117"/>
      <c r="F49" s="118"/>
      <c r="G49" s="13"/>
      <c r="H49" s="13"/>
      <c r="I49" s="117"/>
      <c r="J49" s="117"/>
    </row>
    <row r="50" spans="2:15" x14ac:dyDescent="0.2">
      <c r="G50" s="111"/>
      <c r="I50" s="111"/>
    </row>
    <row r="52" spans="2:15" ht="51" customHeight="1" x14ac:dyDescent="0.2">
      <c r="B52" s="114"/>
      <c r="C52" s="45" t="s">
        <v>187</v>
      </c>
      <c r="D52" s="45" t="s">
        <v>261</v>
      </c>
      <c r="E52" s="45" t="s">
        <v>267</v>
      </c>
      <c r="F52" s="45" t="s">
        <v>274</v>
      </c>
      <c r="O52" s="123"/>
    </row>
    <row r="53" spans="2:15" ht="15" thickBot="1" x14ac:dyDescent="0.25">
      <c r="B53" s="66" t="s">
        <v>52</v>
      </c>
      <c r="C53" s="42">
        <f t="shared" ref="C53:C70" si="1">+(G7-C7)/C7</f>
        <v>0.78644158628081462</v>
      </c>
      <c r="D53" s="42">
        <f t="shared" ref="D53:D70" si="2">+(H7-D7)/D7</f>
        <v>0.19749216300940439</v>
      </c>
      <c r="E53" s="42">
        <f t="shared" ref="E53:E70" si="3">+(I7-E7)/E7</f>
        <v>8.5876061654608371E-2</v>
      </c>
      <c r="F53" s="42">
        <f t="shared" ref="F53:F70" si="4">+(J7-F7)/F7</f>
        <v>-0.16534867002156722</v>
      </c>
    </row>
    <row r="54" spans="2:15" ht="15" thickBot="1" x14ac:dyDescent="0.25">
      <c r="B54" s="66" t="s">
        <v>53</v>
      </c>
      <c r="C54" s="42">
        <f t="shared" si="1"/>
        <v>2.6147186147186146</v>
      </c>
      <c r="D54" s="42">
        <f t="shared" si="2"/>
        <v>1.8657407407407407</v>
      </c>
      <c r="E54" s="42">
        <f t="shared" si="3"/>
        <v>0.88157894736842102</v>
      </c>
      <c r="F54" s="42">
        <f t="shared" si="4"/>
        <v>0.2311212814645309</v>
      </c>
    </row>
    <row r="55" spans="2:15" ht="15" thickBot="1" x14ac:dyDescent="0.25">
      <c r="B55" s="66" t="s">
        <v>166</v>
      </c>
      <c r="C55" s="42">
        <f t="shared" si="1"/>
        <v>1.1004901960784315</v>
      </c>
      <c r="D55" s="42">
        <f t="shared" si="2"/>
        <v>0.97446808510638294</v>
      </c>
      <c r="E55" s="42">
        <f t="shared" si="3"/>
        <v>1.5414634146341464</v>
      </c>
      <c r="F55" s="42">
        <f t="shared" si="4"/>
        <v>0.47667342799188639</v>
      </c>
    </row>
    <row r="56" spans="2:15" ht="15" thickBot="1" x14ac:dyDescent="0.25">
      <c r="B56" s="66" t="s">
        <v>47</v>
      </c>
      <c r="C56" s="42">
        <f t="shared" si="1"/>
        <v>1.002865329512894</v>
      </c>
      <c r="D56" s="42">
        <f t="shared" si="2"/>
        <v>0.64847161572052403</v>
      </c>
      <c r="E56" s="42">
        <f t="shared" si="3"/>
        <v>0.57196969696969702</v>
      </c>
      <c r="F56" s="42">
        <f t="shared" si="4"/>
        <v>-8.7394957983193272E-2</v>
      </c>
    </row>
    <row r="57" spans="2:15" ht="15" thickBot="1" x14ac:dyDescent="0.25">
      <c r="B57" s="66" t="s">
        <v>8</v>
      </c>
      <c r="C57" s="42">
        <f t="shared" si="1"/>
        <v>1.3381818181818181</v>
      </c>
      <c r="D57" s="42">
        <f t="shared" si="2"/>
        <v>0.71779141104294475</v>
      </c>
      <c r="E57" s="42">
        <f t="shared" si="3"/>
        <v>0.81996974281391832</v>
      </c>
      <c r="F57" s="42">
        <f t="shared" si="4"/>
        <v>-0.23862068965517241</v>
      </c>
    </row>
    <row r="58" spans="2:15" ht="15" thickBot="1" x14ac:dyDescent="0.25">
      <c r="B58" s="66" t="s">
        <v>9</v>
      </c>
      <c r="C58" s="42">
        <f t="shared" si="1"/>
        <v>3.0624263839811542E-2</v>
      </c>
      <c r="D58" s="42">
        <f t="shared" si="2"/>
        <v>0.23239436619718309</v>
      </c>
      <c r="E58" s="42">
        <f t="shared" si="3"/>
        <v>0.15084745762711865</v>
      </c>
      <c r="F58" s="42">
        <f t="shared" si="4"/>
        <v>-0.13084112149532709</v>
      </c>
    </row>
    <row r="59" spans="2:15" ht="15" thickBot="1" x14ac:dyDescent="0.25">
      <c r="B59" s="66" t="s">
        <v>54</v>
      </c>
      <c r="C59" s="42">
        <f t="shared" si="1"/>
        <v>0.29469387755102039</v>
      </c>
      <c r="D59" s="42">
        <f t="shared" si="2"/>
        <v>0.78969790859798605</v>
      </c>
      <c r="E59" s="42">
        <f t="shared" si="3"/>
        <v>0.59969088098918089</v>
      </c>
      <c r="F59" s="42">
        <f t="shared" si="4"/>
        <v>8.3381586566299945E-2</v>
      </c>
    </row>
    <row r="60" spans="2:15" ht="15" thickBot="1" x14ac:dyDescent="0.25">
      <c r="B60" s="66" t="s">
        <v>49</v>
      </c>
      <c r="C60" s="42">
        <f t="shared" si="1"/>
        <v>0.9683026584867076</v>
      </c>
      <c r="D60" s="42">
        <f t="shared" si="2"/>
        <v>1.3191489361702127</v>
      </c>
      <c r="E60" s="42">
        <f t="shared" si="3"/>
        <v>-0.29781021897810217</v>
      </c>
      <c r="F60" s="42">
        <f t="shared" si="4"/>
        <v>-0.24617346938775511</v>
      </c>
    </row>
    <row r="61" spans="2:15" ht="15" thickBot="1" x14ac:dyDescent="0.25">
      <c r="B61" s="66" t="s">
        <v>26</v>
      </c>
      <c r="C61" s="42">
        <f t="shared" si="1"/>
        <v>0.84370860927152314</v>
      </c>
      <c r="D61" s="42">
        <f t="shared" si="2"/>
        <v>0.23995472552348612</v>
      </c>
      <c r="E61" s="42">
        <f t="shared" si="3"/>
        <v>0.3436928702010969</v>
      </c>
      <c r="F61" s="42">
        <f t="shared" si="4"/>
        <v>1.007081038552321</v>
      </c>
    </row>
    <row r="62" spans="2:15" ht="15" thickBot="1" x14ac:dyDescent="0.25">
      <c r="B62" s="66" t="s">
        <v>48</v>
      </c>
      <c r="C62" s="42">
        <f t="shared" si="1"/>
        <v>0.42153284671532848</v>
      </c>
      <c r="D62" s="42">
        <f t="shared" si="2"/>
        <v>-2.3748939779474131E-2</v>
      </c>
      <c r="E62" s="42">
        <f t="shared" si="3"/>
        <v>-0.10211267605633803</v>
      </c>
      <c r="F62" s="42">
        <f t="shared" si="4"/>
        <v>-0.35256410256410259</v>
      </c>
    </row>
    <row r="63" spans="2:15" ht="15" thickBot="1" x14ac:dyDescent="0.25">
      <c r="B63" s="66" t="s">
        <v>21</v>
      </c>
      <c r="C63" s="42">
        <f t="shared" si="1"/>
        <v>2.0492307692307694</v>
      </c>
      <c r="D63" s="42">
        <f t="shared" si="2"/>
        <v>0.9414316702819957</v>
      </c>
      <c r="E63" s="42">
        <f t="shared" si="3"/>
        <v>1.39</v>
      </c>
      <c r="F63" s="42">
        <f t="shared" si="4"/>
        <v>-0.21682464454976302</v>
      </c>
    </row>
    <row r="64" spans="2:15" ht="15" thickBot="1" x14ac:dyDescent="0.25">
      <c r="B64" s="66" t="s">
        <v>10</v>
      </c>
      <c r="C64" s="42">
        <f t="shared" si="1"/>
        <v>2.1981132075471699</v>
      </c>
      <c r="D64" s="42">
        <f t="shared" si="2"/>
        <v>1.1752232142857142</v>
      </c>
      <c r="E64" s="42">
        <f t="shared" si="3"/>
        <v>0.95796847635726801</v>
      </c>
      <c r="F64" s="42">
        <f t="shared" si="4"/>
        <v>0.10248901903367497</v>
      </c>
    </row>
    <row r="65" spans="2:10" ht="15" thickBot="1" x14ac:dyDescent="0.25">
      <c r="B65" s="66" t="s">
        <v>167</v>
      </c>
      <c r="C65" s="42">
        <f t="shared" si="1"/>
        <v>-0.3522012578616352</v>
      </c>
      <c r="D65" s="42">
        <f t="shared" si="2"/>
        <v>-0.76693884957358016</v>
      </c>
      <c r="E65" s="42">
        <f t="shared" si="3"/>
        <v>-8.6814384308027612E-2</v>
      </c>
      <c r="F65" s="42">
        <f t="shared" si="4"/>
        <v>-4.8226950354609928E-3</v>
      </c>
    </row>
    <row r="66" spans="2:10" ht="15" thickBot="1" x14ac:dyDescent="0.25">
      <c r="B66" s="66" t="s">
        <v>168</v>
      </c>
      <c r="C66" s="42">
        <f t="shared" si="1"/>
        <v>0.93190921228304402</v>
      </c>
      <c r="D66" s="42">
        <f t="shared" si="2"/>
        <v>-7.1428571428571425E-2</v>
      </c>
      <c r="E66" s="42">
        <f t="shared" si="3"/>
        <v>-0.18075117370892019</v>
      </c>
      <c r="F66" s="42">
        <f t="shared" si="4"/>
        <v>-0.44617092119866814</v>
      </c>
    </row>
    <row r="67" spans="2:10" ht="15" thickBot="1" x14ac:dyDescent="0.25">
      <c r="B67" s="66" t="s">
        <v>169</v>
      </c>
      <c r="C67" s="42">
        <f t="shared" si="1"/>
        <v>3.292134831460674</v>
      </c>
      <c r="D67" s="42">
        <f t="shared" si="2"/>
        <v>1.9</v>
      </c>
      <c r="E67" s="42">
        <f t="shared" si="3"/>
        <v>0.32377049180327871</v>
      </c>
      <c r="F67" s="42">
        <f t="shared" si="4"/>
        <v>-1.6317016317016316E-2</v>
      </c>
    </row>
    <row r="68" spans="2:10" ht="15" thickBot="1" x14ac:dyDescent="0.25">
      <c r="B68" s="66" t="s">
        <v>51</v>
      </c>
      <c r="C68" s="42">
        <f t="shared" si="1"/>
        <v>1.4630584192439862</v>
      </c>
      <c r="D68" s="42">
        <f t="shared" si="2"/>
        <v>0.96210526315789469</v>
      </c>
      <c r="E68" s="42">
        <f t="shared" si="3"/>
        <v>1.2486602357984995</v>
      </c>
      <c r="F68" s="42">
        <f t="shared" si="4"/>
        <v>0.48201438848920863</v>
      </c>
    </row>
    <row r="69" spans="2:10" ht="15" thickBot="1" x14ac:dyDescent="0.25">
      <c r="B69" s="66" t="s">
        <v>11</v>
      </c>
      <c r="C69" s="42">
        <f t="shared" si="1"/>
        <v>-0.45562130177514792</v>
      </c>
      <c r="D69" s="42">
        <f t="shared" si="2"/>
        <v>0.23</v>
      </c>
      <c r="E69" s="42">
        <f t="shared" si="3"/>
        <v>-1.8518518518518517E-2</v>
      </c>
      <c r="F69" s="42">
        <f t="shared" si="4"/>
        <v>-0.73245614035087714</v>
      </c>
    </row>
    <row r="70" spans="2:10" ht="15" thickBot="1" x14ac:dyDescent="0.25">
      <c r="B70" s="68" t="s">
        <v>22</v>
      </c>
      <c r="C70" s="77">
        <f t="shared" si="1"/>
        <v>0.59354582376832066</v>
      </c>
      <c r="D70" s="77">
        <f t="shared" si="2"/>
        <v>-0.25391406453857529</v>
      </c>
      <c r="E70" s="77">
        <f t="shared" si="3"/>
        <v>0.26721626479885946</v>
      </c>
      <c r="F70" s="77">
        <f t="shared" si="4"/>
        <v>-2.0935154897055993E-2</v>
      </c>
    </row>
    <row r="74" spans="2:10" ht="51" x14ac:dyDescent="0.2">
      <c r="B74" s="114"/>
      <c r="C74" s="45" t="s">
        <v>188</v>
      </c>
      <c r="D74" s="45" t="s">
        <v>252</v>
      </c>
      <c r="E74" s="45" t="s">
        <v>251</v>
      </c>
      <c r="F74" s="45" t="s">
        <v>253</v>
      </c>
      <c r="G74" s="45" t="s">
        <v>275</v>
      </c>
      <c r="H74" s="45" t="s">
        <v>276</v>
      </c>
      <c r="I74" s="45" t="s">
        <v>277</v>
      </c>
      <c r="J74" s="45" t="s">
        <v>278</v>
      </c>
    </row>
    <row r="75" spans="2:10" ht="15" thickBot="1" x14ac:dyDescent="0.25">
      <c r="B75" s="66" t="s">
        <v>52</v>
      </c>
      <c r="C75" s="42">
        <f>+(K31-C31)/C31</f>
        <v>0.10911371237458194</v>
      </c>
      <c r="D75" s="42">
        <f>+(L31-D31)/D31</f>
        <v>-9.3815032396249388E-4</v>
      </c>
      <c r="E75" s="42">
        <f t="shared" ref="E75:J90" si="5">+(M31-E31)/E31</f>
        <v>1.1448776758409787</v>
      </c>
      <c r="F75" s="42">
        <f t="shared" si="5"/>
        <v>7.8048660574373072E-4</v>
      </c>
      <c r="G75" s="42">
        <f t="shared" si="5"/>
        <v>-0.12706229992612658</v>
      </c>
      <c r="H75" s="42">
        <f t="shared" si="5"/>
        <v>-1.0144071921293844E-2</v>
      </c>
      <c r="I75" s="42">
        <f t="shared" si="5"/>
        <v>2.5915492957746478E-2</v>
      </c>
      <c r="J75" s="42">
        <f t="shared" si="5"/>
        <v>-5.0783631996172592E-3</v>
      </c>
    </row>
    <row r="76" spans="2:10" ht="15" thickBot="1" x14ac:dyDescent="0.25">
      <c r="B76" s="66" t="s">
        <v>53</v>
      </c>
      <c r="C76" s="42">
        <f t="shared" ref="C76:J91" si="6">+(K32-C32)/C32</f>
        <v>0.11304347826086956</v>
      </c>
      <c r="D76" s="42">
        <f t="shared" si="6"/>
        <v>1.8229166666666689E-2</v>
      </c>
      <c r="E76" s="42">
        <f t="shared" si="5"/>
        <v>1.0394088669950738</v>
      </c>
      <c r="F76" s="42">
        <f t="shared" si="5"/>
        <v>3.6887934633506279E-2</v>
      </c>
      <c r="G76" s="42">
        <f t="shared" si="5"/>
        <v>-0.31889763779527558</v>
      </c>
      <c r="H76" s="42">
        <f t="shared" si="5"/>
        <v>1.5057446656675936E-2</v>
      </c>
      <c r="I76" s="42">
        <f t="shared" si="5"/>
        <v>-0.57130203720106287</v>
      </c>
      <c r="J76" s="42">
        <f t="shared" si="5"/>
        <v>6.6535294426171357E-3</v>
      </c>
    </row>
    <row r="77" spans="2:10" ht="15" thickBot="1" x14ac:dyDescent="0.25">
      <c r="B77" s="66" t="s">
        <v>166</v>
      </c>
      <c r="C77" s="42">
        <f t="shared" si="6"/>
        <v>-9.5070422535211266E-2</v>
      </c>
      <c r="D77" s="42">
        <f t="shared" si="6"/>
        <v>1.5016572993226751E-2</v>
      </c>
      <c r="E77" s="42">
        <f t="shared" si="5"/>
        <v>3.7727272727272729</v>
      </c>
      <c r="F77" s="42">
        <f t="shared" si="5"/>
        <v>4.8590864917394628E-3</v>
      </c>
      <c r="G77" s="42">
        <f t="shared" si="5"/>
        <v>0.14388489208633093</v>
      </c>
      <c r="H77" s="42">
        <f t="shared" si="5"/>
        <v>3.0559384059693023E-2</v>
      </c>
      <c r="I77" s="42">
        <f t="shared" si="5"/>
        <v>0.61445783132530118</v>
      </c>
      <c r="J77" s="42">
        <f t="shared" si="5"/>
        <v>3.5380989787902613E-2</v>
      </c>
    </row>
    <row r="78" spans="2:10" ht="15" thickBot="1" x14ac:dyDescent="0.25">
      <c r="B78" s="66" t="s">
        <v>47</v>
      </c>
      <c r="C78" s="42">
        <f t="shared" si="6"/>
        <v>-0.19058050383351588</v>
      </c>
      <c r="D78" s="42">
        <f t="shared" si="6"/>
        <v>-9.7746296717638164E-4</v>
      </c>
      <c r="E78" s="42">
        <f t="shared" si="5"/>
        <v>1.4249363867684479</v>
      </c>
      <c r="F78" s="42">
        <f t="shared" si="5"/>
        <v>-3.1479538300105414E-3</v>
      </c>
      <c r="G78" s="42">
        <f t="shared" si="5"/>
        <v>7.5471698113207544E-2</v>
      </c>
      <c r="H78" s="42">
        <f t="shared" si="5"/>
        <v>3.6297640653352878E-4</v>
      </c>
      <c r="I78" s="42">
        <f t="shared" si="5"/>
        <v>-0.27291037260825779</v>
      </c>
      <c r="J78" s="42">
        <f t="shared" si="5"/>
        <v>2.6538460461195197E-3</v>
      </c>
    </row>
    <row r="79" spans="2:10" ht="15" thickBot="1" x14ac:dyDescent="0.25">
      <c r="B79" s="66" t="s">
        <v>8</v>
      </c>
      <c r="C79" s="42">
        <f t="shared" si="6"/>
        <v>-0.14335060449050085</v>
      </c>
      <c r="D79" s="42">
        <f t="shared" si="6"/>
        <v>1.6431627540392842E-3</v>
      </c>
      <c r="E79" s="42">
        <f t="shared" si="5"/>
        <v>2.8121387283236996</v>
      </c>
      <c r="F79" s="42">
        <f t="shared" si="5"/>
        <v>-5.2431369783309386E-3</v>
      </c>
      <c r="G79" s="42">
        <f t="shared" si="5"/>
        <v>-0.14879107253564786</v>
      </c>
      <c r="H79" s="42">
        <f t="shared" si="5"/>
        <v>-4.7038493031082654E-3</v>
      </c>
      <c r="I79" s="42">
        <f t="shared" si="5"/>
        <v>-0.21018215787015412</v>
      </c>
      <c r="J79" s="42">
        <f t="shared" si="5"/>
        <v>-3.918217749668473E-3</v>
      </c>
    </row>
    <row r="80" spans="2:10" ht="15" thickBot="1" x14ac:dyDescent="0.25">
      <c r="B80" s="66" t="s">
        <v>9</v>
      </c>
      <c r="C80" s="42">
        <f t="shared" si="6"/>
        <v>0.19341563786008231</v>
      </c>
      <c r="D80" s="42">
        <f t="shared" si="6"/>
        <v>4.5849119946285103E-3</v>
      </c>
      <c r="E80" s="42">
        <f t="shared" si="5"/>
        <v>1.058641975308642</v>
      </c>
      <c r="F80" s="42">
        <f t="shared" si="5"/>
        <v>1.6093219213178207E-2</v>
      </c>
      <c r="G80" s="42">
        <f t="shared" si="5"/>
        <v>0.43815513626834379</v>
      </c>
      <c r="H80" s="42">
        <f t="shared" si="5"/>
        <v>-3.939550503745815E-3</v>
      </c>
      <c r="I80" s="42">
        <f t="shared" si="5"/>
        <v>0.30018416206261511</v>
      </c>
      <c r="J80" s="42">
        <f t="shared" si="5"/>
        <v>-1.620647944997463E-2</v>
      </c>
    </row>
    <row r="81" spans="2:10" ht="15" thickBot="1" x14ac:dyDescent="0.25">
      <c r="B81" s="66" t="s">
        <v>54</v>
      </c>
      <c r="C81" s="42">
        <f t="shared" si="6"/>
        <v>-3.4464475079533402E-2</v>
      </c>
      <c r="D81" s="42">
        <f t="shared" si="6"/>
        <v>-5.8994903281439515E-3</v>
      </c>
      <c r="E81" s="42">
        <f t="shared" si="5"/>
        <v>2.0582800284292824</v>
      </c>
      <c r="F81" s="42">
        <f t="shared" si="5"/>
        <v>-2.2942603221159678E-3</v>
      </c>
      <c r="G81" s="42">
        <f t="shared" si="5"/>
        <v>-4.2720437457279561E-2</v>
      </c>
      <c r="H81" s="42">
        <f t="shared" si="5"/>
        <v>-9.9190417712867514E-3</v>
      </c>
      <c r="I81" s="42">
        <f t="shared" si="5"/>
        <v>-6.740990407052113E-3</v>
      </c>
      <c r="J81" s="42">
        <f t="shared" si="5"/>
        <v>-6.7701694650593641E-2</v>
      </c>
    </row>
    <row r="82" spans="2:10" ht="15" thickBot="1" x14ac:dyDescent="0.25">
      <c r="B82" s="66" t="s">
        <v>49</v>
      </c>
      <c r="C82" s="42">
        <f t="shared" si="6"/>
        <v>-0.14198557958957295</v>
      </c>
      <c r="D82" s="42">
        <f t="shared" si="6"/>
        <v>1.4967956413334592E-2</v>
      </c>
      <c r="E82" s="42">
        <f t="shared" si="5"/>
        <v>0.42455482661668231</v>
      </c>
      <c r="F82" s="42">
        <f t="shared" si="5"/>
        <v>3.4451454564144661E-2</v>
      </c>
      <c r="G82" s="42">
        <f t="shared" si="5"/>
        <v>-8.2427536231884063E-2</v>
      </c>
      <c r="H82" s="42">
        <f t="shared" si="5"/>
        <v>-7.1481374577733769E-5</v>
      </c>
      <c r="I82" s="42">
        <f t="shared" si="5"/>
        <v>-0.1874258600237248</v>
      </c>
      <c r="J82" s="42">
        <f t="shared" si="5"/>
        <v>-6.9415054908136915E-3</v>
      </c>
    </row>
    <row r="83" spans="2:10" ht="15" thickBot="1" x14ac:dyDescent="0.25">
      <c r="B83" s="66" t="s">
        <v>26</v>
      </c>
      <c r="C83" s="42">
        <f t="shared" si="6"/>
        <v>0.51823843416370108</v>
      </c>
      <c r="D83" s="42">
        <f t="shared" si="6"/>
        <v>-2.4154054502910367E-2</v>
      </c>
      <c r="E83" s="42">
        <f t="shared" si="5"/>
        <v>4.9936708860759493</v>
      </c>
      <c r="F83" s="42">
        <f t="shared" si="5"/>
        <v>-5.6318197817579E-5</v>
      </c>
      <c r="G83" s="42">
        <f t="shared" si="5"/>
        <v>0.20010209290454314</v>
      </c>
      <c r="H83" s="42">
        <f t="shared" si="5"/>
        <v>8.9423083656337641E-3</v>
      </c>
      <c r="I83" s="42">
        <f t="shared" si="5"/>
        <v>0.12905043674274444</v>
      </c>
      <c r="J83" s="42">
        <f t="shared" si="5"/>
        <v>1.5480589912999365E-2</v>
      </c>
    </row>
    <row r="84" spans="2:10" ht="15" thickBot="1" x14ac:dyDescent="0.25">
      <c r="B84" s="66" t="s">
        <v>48</v>
      </c>
      <c r="C84" s="42">
        <f t="shared" si="6"/>
        <v>9.7044874133527914E-2</v>
      </c>
      <c r="D84" s="42">
        <f t="shared" si="6"/>
        <v>1.8154580518091604E-2</v>
      </c>
      <c r="E84" s="42">
        <f t="shared" si="5"/>
        <v>2.2018739352640546</v>
      </c>
      <c r="F84" s="42">
        <f t="shared" si="5"/>
        <v>5.0932307915547816E-3</v>
      </c>
      <c r="G84" s="42">
        <f t="shared" si="5"/>
        <v>5.7093425605536333E-2</v>
      </c>
      <c r="H84" s="42">
        <f t="shared" si="5"/>
        <v>4.7758192502807429E-3</v>
      </c>
      <c r="I84" s="42">
        <f t="shared" si="5"/>
        <v>-2.2190201729106629E-2</v>
      </c>
      <c r="J84" s="42">
        <f t="shared" si="5"/>
        <v>-4.1172994656928537E-3</v>
      </c>
    </row>
    <row r="85" spans="2:10" ht="15" thickBot="1" x14ac:dyDescent="0.25">
      <c r="B85" s="66" t="s">
        <v>21</v>
      </c>
      <c r="C85" s="42">
        <f t="shared" si="6"/>
        <v>0.34262948207171312</v>
      </c>
      <c r="D85" s="42">
        <f t="shared" si="6"/>
        <v>-2.7032640949555295E-3</v>
      </c>
      <c r="E85" s="42">
        <f t="shared" si="5"/>
        <v>0.59978425026968718</v>
      </c>
      <c r="F85" s="42">
        <f t="shared" si="5"/>
        <v>-3.3715441672286239E-3</v>
      </c>
      <c r="G85" s="42">
        <f t="shared" si="5"/>
        <v>0.13557213930348258</v>
      </c>
      <c r="H85" s="42">
        <f t="shared" si="5"/>
        <v>-2.0446327367661206E-3</v>
      </c>
      <c r="I85" s="42">
        <f t="shared" si="5"/>
        <v>4.3664996420901936E-2</v>
      </c>
      <c r="J85" s="42">
        <f t="shared" si="5"/>
        <v>5.4098763442625205E-3</v>
      </c>
    </row>
    <row r="86" spans="2:10" ht="15" thickBot="1" x14ac:dyDescent="0.25">
      <c r="B86" s="66" t="s">
        <v>10</v>
      </c>
      <c r="C86" s="42">
        <f t="shared" si="6"/>
        <v>1.0806451612903225</v>
      </c>
      <c r="D86" s="42">
        <f t="shared" si="6"/>
        <v>2.8478262739935543E-3</v>
      </c>
      <c r="E86" s="42">
        <f t="shared" si="5"/>
        <v>3.554585152838428</v>
      </c>
      <c r="F86" s="42">
        <f t="shared" si="5"/>
        <v>1.2476886727846245E-3</v>
      </c>
      <c r="G86" s="42">
        <f t="shared" si="5"/>
        <v>0.3695395513577332</v>
      </c>
      <c r="H86" s="42">
        <f t="shared" si="5"/>
        <v>9.0059137098111644E-4</v>
      </c>
      <c r="I86" s="42">
        <f t="shared" si="5"/>
        <v>0.13731722822631914</v>
      </c>
      <c r="J86" s="42">
        <f t="shared" si="5"/>
        <v>-5.18094201789078E-3</v>
      </c>
    </row>
    <row r="87" spans="2:10" ht="15" thickBot="1" x14ac:dyDescent="0.25">
      <c r="B87" s="66" t="s">
        <v>167</v>
      </c>
      <c r="C87" s="42">
        <f t="shared" si="6"/>
        <v>0.32299270072992703</v>
      </c>
      <c r="D87" s="42">
        <f t="shared" si="6"/>
        <v>1.753338971421258E-3</v>
      </c>
      <c r="E87" s="42">
        <f t="shared" si="5"/>
        <v>2.7523427041499331</v>
      </c>
      <c r="F87" s="42">
        <f t="shared" si="5"/>
        <v>-1.0398395489547161E-2</v>
      </c>
      <c r="G87" s="42">
        <f t="shared" si="5"/>
        <v>-0.20878094348435311</v>
      </c>
      <c r="H87" s="42">
        <f t="shared" si="5"/>
        <v>-3.5380124616050956E-4</v>
      </c>
      <c r="I87" s="42">
        <f t="shared" si="5"/>
        <v>-2.0075282308657464E-2</v>
      </c>
      <c r="J87" s="42">
        <f t="shared" si="5"/>
        <v>7.184769751915136E-4</v>
      </c>
    </row>
    <row r="88" spans="2:10" ht="15" thickBot="1" x14ac:dyDescent="0.25">
      <c r="B88" s="66" t="s">
        <v>168</v>
      </c>
      <c r="C88" s="42">
        <f t="shared" si="6"/>
        <v>0.32146709816612729</v>
      </c>
      <c r="D88" s="42">
        <f t="shared" si="6"/>
        <v>2.3024407981455431E-2</v>
      </c>
      <c r="E88" s="42">
        <f t="shared" si="5"/>
        <v>2.3116147308781869</v>
      </c>
      <c r="F88" s="42">
        <f t="shared" si="5"/>
        <v>2.4217229700999002E-2</v>
      </c>
      <c r="G88" s="42">
        <f t="shared" si="5"/>
        <v>-0.11504424778761062</v>
      </c>
      <c r="H88" s="42">
        <f t="shared" si="5"/>
        <v>5.7680722891565702E-3</v>
      </c>
      <c r="I88" s="42">
        <f t="shared" si="5"/>
        <v>0.15169660678642716</v>
      </c>
      <c r="J88" s="42">
        <f t="shared" si="5"/>
        <v>3.7969712146488546E-2</v>
      </c>
    </row>
    <row r="89" spans="2:10" ht="15" thickBot="1" x14ac:dyDescent="0.25">
      <c r="B89" s="66" t="s">
        <v>169</v>
      </c>
      <c r="C89" s="42">
        <f t="shared" si="6"/>
        <v>1.3345864661654134</v>
      </c>
      <c r="D89" s="42">
        <f t="shared" si="6"/>
        <v>-9.7659239666183072E-3</v>
      </c>
      <c r="E89" s="42">
        <f t="shared" si="5"/>
        <v>0.81052631578947365</v>
      </c>
      <c r="F89" s="42">
        <f t="shared" si="5"/>
        <v>9.6274068517128598E-3</v>
      </c>
      <c r="G89" s="42">
        <f t="shared" si="5"/>
        <v>-0.22083333333333333</v>
      </c>
      <c r="H89" s="42">
        <f t="shared" si="5"/>
        <v>2.7589495555026648E-3</v>
      </c>
      <c r="I89" s="42">
        <f t="shared" si="5"/>
        <v>-0.19587628865979381</v>
      </c>
      <c r="J89" s="42">
        <f t="shared" si="5"/>
        <v>7.3336545152828817E-3</v>
      </c>
    </row>
    <row r="90" spans="2:10" ht="15" thickBot="1" x14ac:dyDescent="0.25">
      <c r="B90" s="66" t="s">
        <v>51</v>
      </c>
      <c r="C90" s="42">
        <f t="shared" si="6"/>
        <v>0.17216861350939563</v>
      </c>
      <c r="D90" s="42">
        <f t="shared" si="6"/>
        <v>-1.8124174819127467E-2</v>
      </c>
      <c r="E90" s="42">
        <f t="shared" si="5"/>
        <v>2.447058823529412</v>
      </c>
      <c r="F90" s="42">
        <f t="shared" si="5"/>
        <v>-1.6854058563144477E-2</v>
      </c>
      <c r="G90" s="42">
        <f t="shared" si="5"/>
        <v>-0.1954215522054718</v>
      </c>
      <c r="H90" s="42">
        <f t="shared" si="5"/>
        <v>6.4717411775349698E-4</v>
      </c>
      <c r="I90" s="42">
        <f t="shared" si="5"/>
        <v>4.3983402489626559E-2</v>
      </c>
      <c r="J90" s="42">
        <f t="shared" si="5"/>
        <v>2.8945379425001826E-2</v>
      </c>
    </row>
    <row r="91" spans="2:10" ht="15" thickBot="1" x14ac:dyDescent="0.25">
      <c r="B91" s="66" t="s">
        <v>11</v>
      </c>
      <c r="C91" s="42">
        <f t="shared" si="6"/>
        <v>-0.3828125</v>
      </c>
      <c r="D91" s="42">
        <f t="shared" si="6"/>
        <v>-1.7641782119007299E-2</v>
      </c>
      <c r="E91" s="42">
        <f t="shared" si="6"/>
        <v>-0.16546762589928057</v>
      </c>
      <c r="F91" s="42">
        <f t="shared" si="6"/>
        <v>1.048636129696346E-2</v>
      </c>
      <c r="G91" s="42">
        <f t="shared" si="6"/>
        <v>-0.79768786127167635</v>
      </c>
      <c r="H91" s="42">
        <f t="shared" si="6"/>
        <v>2.3668639053254427E-2</v>
      </c>
      <c r="I91" s="42">
        <f t="shared" si="6"/>
        <v>-0.54374999999999996</v>
      </c>
      <c r="J91" s="42">
        <f t="shared" si="6"/>
        <v>-2.1004566210045657E-2</v>
      </c>
    </row>
    <row r="92" spans="2:10" ht="15" thickBot="1" x14ac:dyDescent="0.25">
      <c r="B92" s="68" t="s">
        <v>22</v>
      </c>
      <c r="C92" s="77">
        <f t="shared" ref="C92:J92" si="7">+(K48-C48)/C48</f>
        <v>0.15440037465326562</v>
      </c>
      <c r="D92" s="77">
        <f t="shared" si="7"/>
        <v>-1.0792559917215414E-3</v>
      </c>
      <c r="E92" s="77">
        <f t="shared" si="7"/>
        <v>1.8010789453688929</v>
      </c>
      <c r="F92" s="77">
        <f t="shared" si="7"/>
        <v>2.0281332664351254E-3</v>
      </c>
      <c r="G92" s="77">
        <f t="shared" si="7"/>
        <v>-4.648045658941543E-2</v>
      </c>
      <c r="H92" s="77">
        <f t="shared" si="7"/>
        <v>-9.7883312458862557E-4</v>
      </c>
      <c r="I92" s="77">
        <f t="shared" si="7"/>
        <v>-1.2901873914865592E-2</v>
      </c>
      <c r="J92" s="77">
        <f t="shared" si="7"/>
        <v>-4.6754918884473907E-3</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H73"/>
  <sheetViews>
    <sheetView workbookViewId="0"/>
  </sheetViews>
  <sheetFormatPr baseColWidth="10" defaultRowHeight="12.75" x14ac:dyDescent="0.2"/>
  <cols>
    <col min="1" max="1" width="11.42578125" style="110"/>
    <col min="2" max="2" width="32.85546875" style="110" bestFit="1" customWidth="1"/>
    <col min="3" max="3" width="13.7109375" style="110" customWidth="1"/>
    <col min="4" max="5" width="11.7109375" style="110" customWidth="1"/>
    <col min="6" max="6" width="12.7109375" style="110" customWidth="1"/>
    <col min="7" max="8" width="11.7109375" style="110" customWidth="1"/>
    <col min="9" max="9" width="12.7109375" style="110" customWidth="1"/>
    <col min="10" max="11" width="11.7109375" style="110" customWidth="1"/>
    <col min="12" max="12" width="12.42578125" style="110" customWidth="1"/>
    <col min="13" max="14" width="11.7109375" style="110" customWidth="1"/>
    <col min="15" max="15" width="12.42578125" style="110" customWidth="1"/>
    <col min="16" max="17" width="11.7109375" style="110" customWidth="1"/>
    <col min="18" max="19" width="12.7109375" style="110" customWidth="1"/>
    <col min="20" max="20" width="12.5703125" style="110" customWidth="1"/>
    <col min="21" max="21" width="0.140625" style="110" hidden="1" customWidth="1"/>
    <col min="22" max="22" width="12.42578125" style="110" hidden="1" customWidth="1"/>
    <col min="23" max="27" width="12.7109375" style="110" customWidth="1"/>
    <col min="28" max="29" width="12.28515625" style="110" customWidth="1"/>
    <col min="30" max="30" width="12.42578125" style="110" customWidth="1"/>
    <col min="31" max="32" width="12.28515625" style="110" customWidth="1"/>
    <col min="33" max="41" width="12.7109375" style="110" customWidth="1"/>
    <col min="42" max="42" width="12.28515625" style="110" customWidth="1"/>
    <col min="43" max="16384" width="11.42578125" style="110"/>
  </cols>
  <sheetData>
    <row r="2" spans="1:20" ht="40.5" customHeight="1" x14ac:dyDescent="0.35">
      <c r="B2" s="11"/>
      <c r="T2" s="129" t="s">
        <v>254</v>
      </c>
    </row>
    <row r="3" spans="1:20" ht="27.95" customHeight="1" x14ac:dyDescent="0.2">
      <c r="A3" s="13"/>
      <c r="B3" s="11"/>
      <c r="C3" s="63"/>
      <c r="D3" s="63"/>
      <c r="E3" s="63"/>
      <c r="F3" s="63"/>
      <c r="G3" s="63"/>
      <c r="H3" s="63"/>
      <c r="I3" s="63"/>
      <c r="J3" s="63"/>
      <c r="K3" s="63"/>
      <c r="L3" s="63"/>
      <c r="M3" s="63"/>
      <c r="N3" s="63"/>
      <c r="O3" s="63"/>
      <c r="P3" s="63"/>
      <c r="Q3" s="63"/>
    </row>
    <row r="4" spans="1:20" ht="15" x14ac:dyDescent="0.2">
      <c r="A4" s="13"/>
      <c r="C4" s="63"/>
      <c r="D4" s="63"/>
      <c r="E4" s="63"/>
      <c r="F4" s="63"/>
      <c r="G4" s="63"/>
      <c r="H4" s="63"/>
      <c r="I4" s="63"/>
      <c r="J4" s="63"/>
      <c r="K4" s="63"/>
      <c r="L4" s="63"/>
      <c r="M4" s="63"/>
      <c r="N4" s="63"/>
      <c r="O4" s="63"/>
      <c r="P4" s="63"/>
      <c r="Q4" s="63"/>
    </row>
    <row r="5" spans="1:20" ht="18.75" customHeight="1" x14ac:dyDescent="0.2">
      <c r="A5" s="13"/>
      <c r="B5" s="13"/>
      <c r="C5" s="13"/>
      <c r="D5" s="13"/>
      <c r="E5" s="13"/>
      <c r="F5" s="13"/>
      <c r="G5" s="13"/>
      <c r="H5" s="13"/>
      <c r="I5" s="13"/>
      <c r="J5" s="13"/>
      <c r="K5" s="13"/>
      <c r="L5" s="13"/>
      <c r="M5" s="13"/>
      <c r="N5" s="13"/>
      <c r="O5" s="13"/>
      <c r="P5" s="13"/>
      <c r="Q5" s="13"/>
    </row>
    <row r="6" spans="1:20" ht="39" customHeight="1" x14ac:dyDescent="0.2">
      <c r="A6" s="13"/>
      <c r="B6" s="13"/>
      <c r="C6" s="45" t="s">
        <v>279</v>
      </c>
      <c r="D6" s="45" t="s">
        <v>280</v>
      </c>
      <c r="E6" s="45" t="s">
        <v>281</v>
      </c>
      <c r="F6" s="45" t="s">
        <v>282</v>
      </c>
      <c r="G6" s="45" t="s">
        <v>283</v>
      </c>
      <c r="H6" s="45" t="s">
        <v>284</v>
      </c>
      <c r="I6" s="45" t="s">
        <v>285</v>
      </c>
      <c r="J6" s="45" t="s">
        <v>286</v>
      </c>
    </row>
    <row r="7" spans="1:20" ht="17.100000000000001" customHeight="1" thickBot="1" x14ac:dyDescent="0.25">
      <c r="A7" s="13"/>
      <c r="B7" s="66" t="s">
        <v>52</v>
      </c>
      <c r="C7" s="112">
        <v>194</v>
      </c>
      <c r="D7" s="112">
        <v>236</v>
      </c>
      <c r="E7" s="112">
        <v>216</v>
      </c>
      <c r="F7" s="112">
        <v>181</v>
      </c>
      <c r="G7" s="112">
        <v>194</v>
      </c>
      <c r="H7" s="112">
        <v>234</v>
      </c>
      <c r="I7" s="112">
        <v>223</v>
      </c>
      <c r="J7" s="112">
        <v>163</v>
      </c>
    </row>
    <row r="8" spans="1:20" ht="17.100000000000001" customHeight="1" thickBot="1" x14ac:dyDescent="0.25">
      <c r="A8" s="13"/>
      <c r="B8" s="66" t="s">
        <v>53</v>
      </c>
      <c r="C8" s="112">
        <v>18</v>
      </c>
      <c r="D8" s="112">
        <v>14</v>
      </c>
      <c r="E8" s="112">
        <v>21</v>
      </c>
      <c r="F8" s="112">
        <v>18</v>
      </c>
      <c r="G8" s="112">
        <v>9</v>
      </c>
      <c r="H8" s="112">
        <v>14</v>
      </c>
      <c r="I8" s="112">
        <v>12</v>
      </c>
      <c r="J8" s="112">
        <v>7</v>
      </c>
    </row>
    <row r="9" spans="1:20" ht="17.100000000000001" customHeight="1" thickBot="1" x14ac:dyDescent="0.25">
      <c r="A9" s="13"/>
      <c r="B9" s="66" t="s">
        <v>166</v>
      </c>
      <c r="C9" s="112">
        <v>6</v>
      </c>
      <c r="D9" s="112">
        <v>4</v>
      </c>
      <c r="E9" s="112">
        <v>17</v>
      </c>
      <c r="F9" s="112">
        <v>2</v>
      </c>
      <c r="G9" s="112">
        <v>4</v>
      </c>
      <c r="H9" s="112">
        <v>5</v>
      </c>
      <c r="I9" s="112">
        <v>7</v>
      </c>
      <c r="J9" s="112">
        <v>3</v>
      </c>
    </row>
    <row r="10" spans="1:20" ht="17.100000000000001" customHeight="1" thickBot="1" x14ac:dyDescent="0.25">
      <c r="A10" s="13"/>
      <c r="B10" s="66" t="s">
        <v>47</v>
      </c>
      <c r="C10" s="112">
        <v>26</v>
      </c>
      <c r="D10" s="112">
        <v>25</v>
      </c>
      <c r="E10" s="112">
        <v>32</v>
      </c>
      <c r="F10" s="112">
        <v>66</v>
      </c>
      <c r="G10" s="112">
        <v>48</v>
      </c>
      <c r="H10" s="112">
        <v>42</v>
      </c>
      <c r="I10" s="112">
        <v>53</v>
      </c>
      <c r="J10" s="112">
        <v>20</v>
      </c>
    </row>
    <row r="11" spans="1:20" ht="17.100000000000001" customHeight="1" thickBot="1" x14ac:dyDescent="0.25">
      <c r="A11" s="13"/>
      <c r="B11" s="66" t="s">
        <v>8</v>
      </c>
      <c r="C11" s="112">
        <v>35</v>
      </c>
      <c r="D11" s="112">
        <v>37</v>
      </c>
      <c r="E11" s="112">
        <v>49</v>
      </c>
      <c r="F11" s="112">
        <v>58</v>
      </c>
      <c r="G11" s="112">
        <v>41</v>
      </c>
      <c r="H11" s="112">
        <v>49</v>
      </c>
      <c r="I11" s="112">
        <v>32</v>
      </c>
      <c r="J11" s="112">
        <v>35</v>
      </c>
    </row>
    <row r="12" spans="1:20" ht="17.100000000000001" customHeight="1" thickBot="1" x14ac:dyDescent="0.25">
      <c r="A12" s="13"/>
      <c r="B12" s="66" t="s">
        <v>9</v>
      </c>
      <c r="C12" s="112">
        <v>9</v>
      </c>
      <c r="D12" s="112">
        <v>10</v>
      </c>
      <c r="E12" s="112">
        <v>14</v>
      </c>
      <c r="F12" s="112">
        <v>10</v>
      </c>
      <c r="G12" s="112">
        <v>9</v>
      </c>
      <c r="H12" s="112">
        <v>3</v>
      </c>
      <c r="I12" s="112">
        <v>6</v>
      </c>
      <c r="J12" s="112">
        <v>5</v>
      </c>
    </row>
    <row r="13" spans="1:20" ht="17.100000000000001" customHeight="1" thickBot="1" x14ac:dyDescent="0.25">
      <c r="A13" s="13"/>
      <c r="B13" s="66" t="s">
        <v>54</v>
      </c>
      <c r="C13" s="112">
        <v>15</v>
      </c>
      <c r="D13" s="112">
        <v>22</v>
      </c>
      <c r="E13" s="112">
        <v>34</v>
      </c>
      <c r="F13" s="112">
        <v>33</v>
      </c>
      <c r="G13" s="112">
        <v>25</v>
      </c>
      <c r="H13" s="112">
        <v>29</v>
      </c>
      <c r="I13" s="112">
        <v>18</v>
      </c>
      <c r="J13" s="112">
        <v>24</v>
      </c>
    </row>
    <row r="14" spans="1:20" ht="17.100000000000001" customHeight="1" thickBot="1" x14ac:dyDescent="0.25">
      <c r="A14" s="13"/>
      <c r="B14" s="66" t="s">
        <v>49</v>
      </c>
      <c r="C14" s="112">
        <v>43</v>
      </c>
      <c r="D14" s="112">
        <v>24</v>
      </c>
      <c r="E14" s="112">
        <v>102</v>
      </c>
      <c r="F14" s="112">
        <v>58</v>
      </c>
      <c r="G14" s="112">
        <v>46</v>
      </c>
      <c r="H14" s="112">
        <v>71</v>
      </c>
      <c r="I14" s="112">
        <v>66</v>
      </c>
      <c r="J14" s="112">
        <v>47</v>
      </c>
    </row>
    <row r="15" spans="1:20" ht="17.100000000000001" customHeight="1" thickBot="1" x14ac:dyDescent="0.25">
      <c r="A15" s="13"/>
      <c r="B15" s="66" t="s">
        <v>26</v>
      </c>
      <c r="C15" s="112">
        <v>203</v>
      </c>
      <c r="D15" s="112">
        <v>141</v>
      </c>
      <c r="E15" s="112">
        <v>216</v>
      </c>
      <c r="F15" s="112">
        <v>186</v>
      </c>
      <c r="G15" s="112">
        <v>189</v>
      </c>
      <c r="H15" s="112">
        <v>321</v>
      </c>
      <c r="I15" s="112">
        <v>247</v>
      </c>
      <c r="J15" s="112">
        <v>173</v>
      </c>
    </row>
    <row r="16" spans="1:20" ht="17.100000000000001" customHeight="1" thickBot="1" x14ac:dyDescent="0.25">
      <c r="A16" s="13"/>
      <c r="B16" s="66" t="s">
        <v>48</v>
      </c>
      <c r="C16" s="112">
        <v>87</v>
      </c>
      <c r="D16" s="112">
        <v>88</v>
      </c>
      <c r="E16" s="112">
        <v>108</v>
      </c>
      <c r="F16" s="112">
        <v>113</v>
      </c>
      <c r="G16" s="112">
        <v>96</v>
      </c>
      <c r="H16" s="112">
        <v>117</v>
      </c>
      <c r="I16" s="112">
        <v>105</v>
      </c>
      <c r="J16" s="112">
        <v>105</v>
      </c>
    </row>
    <row r="17" spans="1:34" ht="17.100000000000001" customHeight="1" thickBot="1" x14ac:dyDescent="0.25">
      <c r="A17" s="13"/>
      <c r="B17" s="66" t="s">
        <v>21</v>
      </c>
      <c r="C17" s="112">
        <v>12</v>
      </c>
      <c r="D17" s="112">
        <v>5</v>
      </c>
      <c r="E17" s="112">
        <v>6</v>
      </c>
      <c r="F17" s="112">
        <v>9</v>
      </c>
      <c r="G17" s="112">
        <v>8</v>
      </c>
      <c r="H17" s="112">
        <v>9</v>
      </c>
      <c r="I17" s="112">
        <v>10</v>
      </c>
      <c r="J17" s="112">
        <v>6</v>
      </c>
    </row>
    <row r="18" spans="1:34" ht="17.100000000000001" customHeight="1" thickBot="1" x14ac:dyDescent="0.25">
      <c r="A18" s="13"/>
      <c r="B18" s="66" t="s">
        <v>10</v>
      </c>
      <c r="C18" s="112">
        <v>24</v>
      </c>
      <c r="D18" s="112">
        <v>27</v>
      </c>
      <c r="E18" s="112">
        <v>22</v>
      </c>
      <c r="F18" s="112">
        <v>21</v>
      </c>
      <c r="G18" s="112">
        <v>11</v>
      </c>
      <c r="H18" s="112">
        <v>22</v>
      </c>
      <c r="I18" s="112">
        <v>22</v>
      </c>
      <c r="J18" s="112">
        <v>22</v>
      </c>
    </row>
    <row r="19" spans="1:34" ht="17.100000000000001" customHeight="1" thickBot="1" x14ac:dyDescent="0.25">
      <c r="A19" s="13"/>
      <c r="B19" s="66" t="s">
        <v>167</v>
      </c>
      <c r="C19" s="112">
        <v>69</v>
      </c>
      <c r="D19" s="112">
        <v>80</v>
      </c>
      <c r="E19" s="112">
        <v>87</v>
      </c>
      <c r="F19" s="112">
        <v>85</v>
      </c>
      <c r="G19" s="112">
        <v>59</v>
      </c>
      <c r="H19" s="112">
        <v>87</v>
      </c>
      <c r="I19" s="112">
        <v>66</v>
      </c>
      <c r="J19" s="112">
        <v>51</v>
      </c>
    </row>
    <row r="20" spans="1:34" ht="17.100000000000001" customHeight="1" thickBot="1" x14ac:dyDescent="0.25">
      <c r="A20" s="13"/>
      <c r="B20" s="66" t="s">
        <v>168</v>
      </c>
      <c r="C20" s="112">
        <v>18</v>
      </c>
      <c r="D20" s="112">
        <v>29</v>
      </c>
      <c r="E20" s="112">
        <v>33</v>
      </c>
      <c r="F20" s="112">
        <v>44</v>
      </c>
      <c r="G20" s="112">
        <v>24</v>
      </c>
      <c r="H20" s="112">
        <v>25</v>
      </c>
      <c r="I20" s="112">
        <v>20</v>
      </c>
      <c r="J20" s="112">
        <v>46</v>
      </c>
    </row>
    <row r="21" spans="1:34" ht="17.100000000000001" customHeight="1" thickBot="1" x14ac:dyDescent="0.25">
      <c r="A21" s="13"/>
      <c r="B21" s="66" t="s">
        <v>169</v>
      </c>
      <c r="C21" s="112">
        <v>6</v>
      </c>
      <c r="D21" s="112">
        <v>3</v>
      </c>
      <c r="E21" s="112">
        <v>3</v>
      </c>
      <c r="F21" s="112">
        <v>5</v>
      </c>
      <c r="G21" s="112">
        <v>1</v>
      </c>
      <c r="H21" s="112">
        <v>7</v>
      </c>
      <c r="I21" s="112">
        <v>1</v>
      </c>
      <c r="J21" s="112">
        <v>3</v>
      </c>
    </row>
    <row r="22" spans="1:34" ht="17.100000000000001" customHeight="1" thickBot="1" x14ac:dyDescent="0.25">
      <c r="A22" s="13"/>
      <c r="B22" s="66" t="s">
        <v>51</v>
      </c>
      <c r="C22" s="112">
        <v>25</v>
      </c>
      <c r="D22" s="112">
        <v>11</v>
      </c>
      <c r="E22" s="112">
        <v>20</v>
      </c>
      <c r="F22" s="112">
        <v>23</v>
      </c>
      <c r="G22" s="112">
        <v>24</v>
      </c>
      <c r="H22" s="112">
        <v>17</v>
      </c>
      <c r="I22" s="112">
        <v>14</v>
      </c>
      <c r="J22" s="112">
        <v>15</v>
      </c>
    </row>
    <row r="23" spans="1:34" ht="17.100000000000001" customHeight="1" thickBot="1" x14ac:dyDescent="0.25">
      <c r="A23" s="13"/>
      <c r="B23" s="66" t="s">
        <v>11</v>
      </c>
      <c r="C23" s="112">
        <v>2</v>
      </c>
      <c r="D23" s="112">
        <v>1</v>
      </c>
      <c r="E23" s="112">
        <v>3</v>
      </c>
      <c r="F23" s="112">
        <v>2</v>
      </c>
      <c r="G23" s="112">
        <v>2</v>
      </c>
      <c r="H23" s="112">
        <v>4</v>
      </c>
      <c r="I23" s="112">
        <v>4</v>
      </c>
      <c r="J23" s="112">
        <v>1</v>
      </c>
    </row>
    <row r="24" spans="1:34" ht="17.100000000000001" customHeight="1" thickBot="1" x14ac:dyDescent="0.25">
      <c r="A24" s="13"/>
      <c r="B24" s="68" t="s">
        <v>22</v>
      </c>
      <c r="C24" s="116">
        <f>SUM(C7:C23)</f>
        <v>792</v>
      </c>
      <c r="D24" s="116">
        <f>SUM(D7:D23)</f>
        <v>757</v>
      </c>
      <c r="E24" s="116">
        <f>SUM(E7:E23)</f>
        <v>983</v>
      </c>
      <c r="F24" s="116">
        <f>SUM(F7:F23)</f>
        <v>914</v>
      </c>
      <c r="G24" s="116">
        <v>790</v>
      </c>
      <c r="H24" s="116">
        <f>SUM(H7:H23)</f>
        <v>1056</v>
      </c>
      <c r="I24" s="116">
        <f>SUM(I7:I23)</f>
        <v>906</v>
      </c>
      <c r="J24" s="116">
        <v>726</v>
      </c>
    </row>
    <row r="25" spans="1:34" x14ac:dyDescent="0.2">
      <c r="C25" s="117"/>
      <c r="D25" s="117"/>
      <c r="E25" s="117"/>
      <c r="F25" s="117"/>
      <c r="G25" s="117"/>
      <c r="H25" s="117"/>
      <c r="I25" s="117"/>
      <c r="J25" s="117"/>
      <c r="K25" s="117"/>
      <c r="L25" s="117"/>
      <c r="M25" s="117"/>
      <c r="N25" s="117"/>
      <c r="O25" s="117"/>
      <c r="P25" s="117"/>
      <c r="Q25" s="117"/>
      <c r="X25" s="111"/>
    </row>
    <row r="27" spans="1:34" ht="25.5" x14ac:dyDescent="0.2">
      <c r="B27" s="114"/>
      <c r="C27" s="45" t="s">
        <v>287</v>
      </c>
      <c r="D27" s="45" t="s">
        <v>288</v>
      </c>
      <c r="E27" s="45" t="s">
        <v>289</v>
      </c>
      <c r="F27" s="45" t="s">
        <v>290</v>
      </c>
      <c r="AH27" s="110" t="s">
        <v>182</v>
      </c>
    </row>
    <row r="28" spans="1:34" ht="15" thickBot="1" x14ac:dyDescent="0.25">
      <c r="B28" s="66" t="s">
        <v>52</v>
      </c>
      <c r="C28" s="42">
        <f t="shared" ref="C28:C45" si="0">+(G7-C7)/C7</f>
        <v>0</v>
      </c>
      <c r="D28" s="42">
        <f t="shared" ref="D28:D45" si="1">+(H7-D7)/D7</f>
        <v>-8.4745762711864406E-3</v>
      </c>
      <c r="E28" s="42">
        <f t="shared" ref="E28:E45" si="2">+(I7-E7)/E7</f>
        <v>3.2407407407407406E-2</v>
      </c>
      <c r="F28" s="42">
        <f t="shared" ref="F28:F45" si="3">+(J7-F7)/F7</f>
        <v>-9.9447513812154692E-2</v>
      </c>
    </row>
    <row r="29" spans="1:34" ht="15" thickBot="1" x14ac:dyDescent="0.25">
      <c r="B29" s="66" t="s">
        <v>53</v>
      </c>
      <c r="C29" s="42">
        <f t="shared" si="0"/>
        <v>-0.5</v>
      </c>
      <c r="D29" s="42">
        <f t="shared" si="1"/>
        <v>0</v>
      </c>
      <c r="E29" s="42">
        <f t="shared" si="2"/>
        <v>-0.42857142857142855</v>
      </c>
      <c r="F29" s="42">
        <f t="shared" si="3"/>
        <v>-0.61111111111111116</v>
      </c>
    </row>
    <row r="30" spans="1:34" ht="15" thickBot="1" x14ac:dyDescent="0.25">
      <c r="B30" s="66" t="s">
        <v>166</v>
      </c>
      <c r="C30" s="42">
        <f t="shared" si="0"/>
        <v>-0.33333333333333331</v>
      </c>
      <c r="D30" s="42">
        <f t="shared" si="1"/>
        <v>0.25</v>
      </c>
      <c r="E30" s="42">
        <f t="shared" si="2"/>
        <v>-0.58823529411764708</v>
      </c>
      <c r="F30" s="42">
        <f t="shared" si="3"/>
        <v>0.5</v>
      </c>
    </row>
    <row r="31" spans="1:34" ht="15" thickBot="1" x14ac:dyDescent="0.25">
      <c r="B31" s="66" t="s">
        <v>47</v>
      </c>
      <c r="C31" s="42">
        <f t="shared" si="0"/>
        <v>0.84615384615384615</v>
      </c>
      <c r="D31" s="42">
        <f t="shared" si="1"/>
        <v>0.68</v>
      </c>
      <c r="E31" s="42">
        <f t="shared" si="2"/>
        <v>0.65625</v>
      </c>
      <c r="F31" s="42">
        <f t="shared" si="3"/>
        <v>-0.69696969696969702</v>
      </c>
    </row>
    <row r="32" spans="1:34" ht="15" thickBot="1" x14ac:dyDescent="0.25">
      <c r="B32" s="66" t="s">
        <v>8</v>
      </c>
      <c r="C32" s="42">
        <f t="shared" si="0"/>
        <v>0.17142857142857143</v>
      </c>
      <c r="D32" s="42">
        <f t="shared" si="1"/>
        <v>0.32432432432432434</v>
      </c>
      <c r="E32" s="42">
        <f t="shared" si="2"/>
        <v>-0.34693877551020408</v>
      </c>
      <c r="F32" s="42">
        <f t="shared" si="3"/>
        <v>-0.39655172413793105</v>
      </c>
    </row>
    <row r="33" spans="1:27" ht="15" thickBot="1" x14ac:dyDescent="0.25">
      <c r="B33" s="66" t="s">
        <v>9</v>
      </c>
      <c r="C33" s="42">
        <f t="shared" si="0"/>
        <v>0</v>
      </c>
      <c r="D33" s="42">
        <f t="shared" si="1"/>
        <v>-0.7</v>
      </c>
      <c r="E33" s="42">
        <f t="shared" si="2"/>
        <v>-0.5714285714285714</v>
      </c>
      <c r="F33" s="42">
        <f t="shared" si="3"/>
        <v>-0.5</v>
      </c>
    </row>
    <row r="34" spans="1:27" ht="15" thickBot="1" x14ac:dyDescent="0.25">
      <c r="B34" s="66" t="s">
        <v>54</v>
      </c>
      <c r="C34" s="42">
        <f t="shared" si="0"/>
        <v>0.66666666666666663</v>
      </c>
      <c r="D34" s="42">
        <f t="shared" si="1"/>
        <v>0.31818181818181818</v>
      </c>
      <c r="E34" s="42">
        <f t="shared" si="2"/>
        <v>-0.47058823529411764</v>
      </c>
      <c r="F34" s="42">
        <f t="shared" si="3"/>
        <v>-0.27272727272727271</v>
      </c>
    </row>
    <row r="35" spans="1:27" ht="15" thickBot="1" x14ac:dyDescent="0.25">
      <c r="B35" s="66" t="s">
        <v>49</v>
      </c>
      <c r="C35" s="42">
        <f t="shared" si="0"/>
        <v>6.9767441860465115E-2</v>
      </c>
      <c r="D35" s="42">
        <f t="shared" si="1"/>
        <v>1.9583333333333333</v>
      </c>
      <c r="E35" s="42">
        <f t="shared" si="2"/>
        <v>-0.35294117647058826</v>
      </c>
      <c r="F35" s="42">
        <f t="shared" si="3"/>
        <v>-0.18965517241379309</v>
      </c>
    </row>
    <row r="36" spans="1:27" ht="15" thickBot="1" x14ac:dyDescent="0.25">
      <c r="B36" s="66" t="s">
        <v>26</v>
      </c>
      <c r="C36" s="42">
        <f t="shared" si="0"/>
        <v>-6.8965517241379309E-2</v>
      </c>
      <c r="D36" s="42">
        <f t="shared" si="1"/>
        <v>1.2765957446808511</v>
      </c>
      <c r="E36" s="42">
        <f t="shared" si="2"/>
        <v>0.14351851851851852</v>
      </c>
      <c r="F36" s="42">
        <f t="shared" si="3"/>
        <v>-6.9892473118279563E-2</v>
      </c>
    </row>
    <row r="37" spans="1:27" ht="15" thickBot="1" x14ac:dyDescent="0.25">
      <c r="B37" s="66" t="s">
        <v>48</v>
      </c>
      <c r="C37" s="42">
        <f t="shared" si="0"/>
        <v>0.10344827586206896</v>
      </c>
      <c r="D37" s="42">
        <f t="shared" si="1"/>
        <v>0.32954545454545453</v>
      </c>
      <c r="E37" s="42">
        <f t="shared" si="2"/>
        <v>-2.7777777777777776E-2</v>
      </c>
      <c r="F37" s="42">
        <f t="shared" si="3"/>
        <v>-7.0796460176991149E-2</v>
      </c>
    </row>
    <row r="38" spans="1:27" ht="15" thickBot="1" x14ac:dyDescent="0.25">
      <c r="B38" s="66" t="s">
        <v>21</v>
      </c>
      <c r="C38" s="42">
        <f t="shared" si="0"/>
        <v>-0.33333333333333331</v>
      </c>
      <c r="D38" s="42">
        <f t="shared" si="1"/>
        <v>0.8</v>
      </c>
      <c r="E38" s="42">
        <f t="shared" si="2"/>
        <v>0.66666666666666663</v>
      </c>
      <c r="F38" s="42">
        <f t="shared" si="3"/>
        <v>-0.33333333333333331</v>
      </c>
    </row>
    <row r="39" spans="1:27" ht="15" thickBot="1" x14ac:dyDescent="0.25">
      <c r="B39" s="66" t="s">
        <v>10</v>
      </c>
      <c r="C39" s="42">
        <f t="shared" si="0"/>
        <v>-0.54166666666666663</v>
      </c>
      <c r="D39" s="42">
        <f t="shared" si="1"/>
        <v>-0.18518518518518517</v>
      </c>
      <c r="E39" s="42">
        <f t="shared" si="2"/>
        <v>0</v>
      </c>
      <c r="F39" s="42">
        <f t="shared" si="3"/>
        <v>4.7619047619047616E-2</v>
      </c>
    </row>
    <row r="40" spans="1:27" ht="15" thickBot="1" x14ac:dyDescent="0.25">
      <c r="B40" s="66" t="s">
        <v>167</v>
      </c>
      <c r="C40" s="42">
        <f t="shared" si="0"/>
        <v>-0.14492753623188406</v>
      </c>
      <c r="D40" s="42">
        <f t="shared" si="1"/>
        <v>8.7499999999999994E-2</v>
      </c>
      <c r="E40" s="42">
        <f t="shared" si="2"/>
        <v>-0.2413793103448276</v>
      </c>
      <c r="F40" s="42">
        <f t="shared" si="3"/>
        <v>-0.4</v>
      </c>
    </row>
    <row r="41" spans="1:27" ht="15" thickBot="1" x14ac:dyDescent="0.25">
      <c r="B41" s="66" t="s">
        <v>168</v>
      </c>
      <c r="C41" s="42">
        <f t="shared" si="0"/>
        <v>0.33333333333333331</v>
      </c>
      <c r="D41" s="42">
        <f t="shared" si="1"/>
        <v>-0.13793103448275862</v>
      </c>
      <c r="E41" s="42">
        <f t="shared" si="2"/>
        <v>-0.39393939393939392</v>
      </c>
      <c r="F41" s="42">
        <f t="shared" si="3"/>
        <v>4.5454545454545456E-2</v>
      </c>
    </row>
    <row r="42" spans="1:27" ht="15" thickBot="1" x14ac:dyDescent="0.25">
      <c r="B42" s="66" t="s">
        <v>169</v>
      </c>
      <c r="C42" s="42">
        <f t="shared" si="0"/>
        <v>-0.83333333333333337</v>
      </c>
      <c r="D42" s="42">
        <f t="shared" si="1"/>
        <v>1.3333333333333333</v>
      </c>
      <c r="E42" s="42">
        <f t="shared" si="2"/>
        <v>-0.66666666666666663</v>
      </c>
      <c r="F42" s="42">
        <f t="shared" si="3"/>
        <v>-0.4</v>
      </c>
    </row>
    <row r="43" spans="1:27" ht="15" thickBot="1" x14ac:dyDescent="0.25">
      <c r="B43" s="66" t="s">
        <v>51</v>
      </c>
      <c r="C43" s="42">
        <f t="shared" si="0"/>
        <v>-0.04</v>
      </c>
      <c r="D43" s="42">
        <f t="shared" si="1"/>
        <v>0.54545454545454541</v>
      </c>
      <c r="E43" s="42">
        <f t="shared" si="2"/>
        <v>-0.3</v>
      </c>
      <c r="F43" s="42">
        <f t="shared" si="3"/>
        <v>-0.34782608695652173</v>
      </c>
    </row>
    <row r="44" spans="1:27" ht="15" thickBot="1" x14ac:dyDescent="0.25">
      <c r="B44" s="66" t="s">
        <v>11</v>
      </c>
      <c r="C44" s="42">
        <f t="shared" si="0"/>
        <v>0</v>
      </c>
      <c r="D44" s="42">
        <f t="shared" si="1"/>
        <v>3</v>
      </c>
      <c r="E44" s="42">
        <f t="shared" si="2"/>
        <v>0.33333333333333331</v>
      </c>
      <c r="F44" s="42">
        <f t="shared" si="3"/>
        <v>-0.5</v>
      </c>
    </row>
    <row r="45" spans="1:27" ht="15" thickBot="1" x14ac:dyDescent="0.25">
      <c r="B45" s="68" t="s">
        <v>22</v>
      </c>
      <c r="C45" s="77">
        <f t="shared" si="0"/>
        <v>-2.5252525252525255E-3</v>
      </c>
      <c r="D45" s="77">
        <f t="shared" si="1"/>
        <v>0.39498018494055481</v>
      </c>
      <c r="E45" s="77">
        <f t="shared" si="2"/>
        <v>-7.8331637843336729E-2</v>
      </c>
      <c r="F45" s="77">
        <f t="shared" si="3"/>
        <v>-0.20568927789934355</v>
      </c>
    </row>
    <row r="48" spans="1:27" x14ac:dyDescent="0.2">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row>
    <row r="49" spans="1:27" x14ac:dyDescent="0.2">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row>
    <row r="50" spans="1:27" x14ac:dyDescent="0.2">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row>
    <row r="51" spans="1:27" ht="39" customHeight="1" x14ac:dyDescent="0.2">
      <c r="A51" s="13"/>
      <c r="B51" s="13"/>
      <c r="C51" s="44" t="s">
        <v>170</v>
      </c>
      <c r="D51" s="44" t="s">
        <v>175</v>
      </c>
      <c r="E51" s="44" t="s">
        <v>176</v>
      </c>
      <c r="F51" s="72" t="s">
        <v>179</v>
      </c>
      <c r="G51" s="44" t="s">
        <v>183</v>
      </c>
      <c r="H51" s="44" t="s">
        <v>247</v>
      </c>
      <c r="I51" s="44" t="s">
        <v>264</v>
      </c>
      <c r="J51" s="44" t="s">
        <v>268</v>
      </c>
      <c r="K51" s="13"/>
      <c r="L51" s="13"/>
      <c r="M51" s="13"/>
      <c r="N51" s="13"/>
      <c r="O51" s="13"/>
      <c r="P51" s="13"/>
      <c r="Q51" s="13"/>
      <c r="R51" s="13"/>
      <c r="S51" s="13"/>
      <c r="T51" s="13"/>
      <c r="U51" s="13"/>
      <c r="V51" s="13"/>
      <c r="W51" s="13"/>
      <c r="X51" s="13"/>
      <c r="Y51" s="13"/>
      <c r="Z51" s="13"/>
      <c r="AA51" s="13"/>
    </row>
    <row r="52" spans="1:27" ht="15" thickBot="1" x14ac:dyDescent="0.25">
      <c r="A52" s="13"/>
      <c r="B52" s="66" t="s">
        <v>52</v>
      </c>
      <c r="C52" s="127">
        <f>+C7/U52*100000</f>
        <v>2.2464912759132476</v>
      </c>
      <c r="D52" s="127">
        <f t="shared" ref="D52:D69" si="4">+D7/U52*100000</f>
        <v>2.7328450572965286</v>
      </c>
      <c r="E52" s="127">
        <f t="shared" ref="E52:E69" si="5">+E7/U52*100000</f>
        <v>2.5012480185425852</v>
      </c>
      <c r="F52" s="127">
        <f t="shared" ref="F52:F69" si="6">+F7/U52*100000</f>
        <v>2.0959532007231849</v>
      </c>
      <c r="G52" s="127">
        <f t="shared" ref="G52:J69" si="7">+G7/$V52*100000</f>
        <v>2.2448026743236809</v>
      </c>
      <c r="H52" s="127">
        <f t="shared" si="7"/>
        <v>2.7076485865553677</v>
      </c>
      <c r="I52" s="127">
        <f t="shared" si="7"/>
        <v>2.5803659606916538</v>
      </c>
      <c r="J52" s="127">
        <f t="shared" si="7"/>
        <v>1.8860970923441238</v>
      </c>
      <c r="K52" s="13"/>
      <c r="L52" s="13"/>
      <c r="M52" s="13"/>
      <c r="N52" s="13"/>
      <c r="O52" s="13"/>
      <c r="P52" s="13"/>
      <c r="Q52" s="13"/>
      <c r="R52" s="13"/>
      <c r="S52" s="13"/>
      <c r="T52" s="13"/>
      <c r="U52" s="13">
        <v>8635689</v>
      </c>
      <c r="V52" s="13">
        <v>8642185</v>
      </c>
      <c r="W52" s="13"/>
      <c r="X52" s="13"/>
      <c r="Y52" s="13"/>
      <c r="Z52" s="13"/>
      <c r="AA52" s="13"/>
    </row>
    <row r="53" spans="1:27" ht="15" thickBot="1" x14ac:dyDescent="0.25">
      <c r="A53" s="13"/>
      <c r="B53" s="66" t="s">
        <v>53</v>
      </c>
      <c r="C53" s="127">
        <f t="shared" ref="C53:C69" si="8">+C8/U53*100000</f>
        <v>1.3540034496999001</v>
      </c>
      <c r="D53" s="127">
        <f t="shared" si="4"/>
        <v>1.0531137942110336</v>
      </c>
      <c r="E53" s="127">
        <f t="shared" si="5"/>
        <v>1.5796706913165504</v>
      </c>
      <c r="F53" s="127">
        <f t="shared" si="6"/>
        <v>1.3540034496999001</v>
      </c>
      <c r="G53" s="127">
        <f t="shared" si="7"/>
        <v>0.67859946119202785</v>
      </c>
      <c r="H53" s="127">
        <f t="shared" si="7"/>
        <v>1.0555991618542655</v>
      </c>
      <c r="I53" s="127">
        <f t="shared" si="7"/>
        <v>0.9047992815893704</v>
      </c>
      <c r="J53" s="127">
        <f t="shared" si="7"/>
        <v>0.52779958092713275</v>
      </c>
      <c r="K53" s="13"/>
      <c r="L53" s="13"/>
      <c r="M53" s="13"/>
      <c r="N53" s="13"/>
      <c r="O53" s="13"/>
      <c r="P53" s="13"/>
      <c r="Q53" s="13"/>
      <c r="R53" s="13"/>
      <c r="S53" s="13"/>
      <c r="T53" s="13"/>
      <c r="U53" s="13">
        <v>1329391</v>
      </c>
      <c r="V53" s="13">
        <v>1326261</v>
      </c>
      <c r="W53" s="13"/>
      <c r="X53" s="13"/>
      <c r="Y53" s="13"/>
      <c r="Z53" s="13"/>
      <c r="AA53" s="13"/>
    </row>
    <row r="54" spans="1:27" ht="15" thickBot="1" x14ac:dyDescent="0.25">
      <c r="A54" s="13"/>
      <c r="B54" s="66" t="s">
        <v>166</v>
      </c>
      <c r="C54" s="127">
        <f t="shared" si="8"/>
        <v>0.58893739988064198</v>
      </c>
      <c r="D54" s="127">
        <f t="shared" si="4"/>
        <v>0.3926249332537613</v>
      </c>
      <c r="E54" s="127">
        <f t="shared" si="5"/>
        <v>1.6686559663284859</v>
      </c>
      <c r="F54" s="127">
        <f t="shared" si="6"/>
        <v>0.19631246662688065</v>
      </c>
      <c r="G54" s="127">
        <f t="shared" si="7"/>
        <v>0.39533817227256196</v>
      </c>
      <c r="H54" s="127">
        <f t="shared" si="7"/>
        <v>0.4941727153407024</v>
      </c>
      <c r="I54" s="127">
        <f t="shared" si="7"/>
        <v>0.69184180147698349</v>
      </c>
      <c r="J54" s="127">
        <f t="shared" si="7"/>
        <v>0.29650362920442147</v>
      </c>
      <c r="K54" s="13"/>
      <c r="L54" s="13"/>
      <c r="M54" s="13"/>
      <c r="N54" s="13"/>
      <c r="O54" s="13"/>
      <c r="P54" s="13"/>
      <c r="Q54" s="13"/>
      <c r="R54" s="13"/>
      <c r="S54" s="13"/>
      <c r="T54" s="13"/>
      <c r="U54" s="13">
        <v>1018784</v>
      </c>
      <c r="V54" s="13">
        <v>1011792</v>
      </c>
      <c r="W54" s="13"/>
      <c r="X54" s="13"/>
      <c r="Y54" s="13"/>
      <c r="Z54" s="13"/>
      <c r="AA54" s="13"/>
    </row>
    <row r="55" spans="1:27" ht="15" thickBot="1" x14ac:dyDescent="0.25">
      <c r="A55" s="13"/>
      <c r="B55" s="66" t="s">
        <v>47</v>
      </c>
      <c r="C55" s="127">
        <f t="shared" si="8"/>
        <v>2.2192954078510136</v>
      </c>
      <c r="D55" s="127">
        <f t="shared" si="4"/>
        <v>2.1339378921644361</v>
      </c>
      <c r="E55" s="127">
        <f t="shared" si="5"/>
        <v>2.7314405019704782</v>
      </c>
      <c r="F55" s="127">
        <f t="shared" si="6"/>
        <v>5.6335960353141115</v>
      </c>
      <c r="G55" s="127">
        <f t="shared" si="7"/>
        <v>4.0920437030267482</v>
      </c>
      <c r="H55" s="127">
        <f t="shared" si="7"/>
        <v>3.5805382401484049</v>
      </c>
      <c r="I55" s="127">
        <f t="shared" si="7"/>
        <v>4.5182982554253677</v>
      </c>
      <c r="J55" s="127">
        <f t="shared" si="7"/>
        <v>1.7050182095944786</v>
      </c>
      <c r="K55" s="13"/>
      <c r="L55" s="13"/>
      <c r="M55" s="13"/>
      <c r="N55" s="13"/>
      <c r="O55" s="13"/>
      <c r="P55" s="13"/>
      <c r="Q55" s="13"/>
      <c r="R55" s="13"/>
      <c r="S55" s="13"/>
      <c r="T55" s="13"/>
      <c r="U55" s="13">
        <v>1171543</v>
      </c>
      <c r="V55" s="13">
        <v>1173008</v>
      </c>
      <c r="W55" s="13"/>
      <c r="X55" s="13"/>
      <c r="Y55" s="13"/>
      <c r="Z55" s="13"/>
      <c r="AA55" s="13"/>
    </row>
    <row r="56" spans="1:27" ht="15" thickBot="1" x14ac:dyDescent="0.25">
      <c r="A56" s="13"/>
      <c r="B56" s="66" t="s">
        <v>8</v>
      </c>
      <c r="C56" s="127">
        <f t="shared" si="8"/>
        <v>1.6084913637800835</v>
      </c>
      <c r="D56" s="127">
        <f t="shared" si="4"/>
        <v>1.7004051559960882</v>
      </c>
      <c r="E56" s="127">
        <f t="shared" si="5"/>
        <v>2.2518879092921167</v>
      </c>
      <c r="F56" s="127">
        <f t="shared" si="6"/>
        <v>2.6654999742641383</v>
      </c>
      <c r="G56" s="127">
        <f t="shared" si="7"/>
        <v>1.8868410782790537</v>
      </c>
      <c r="H56" s="127">
        <f t="shared" si="7"/>
        <v>2.255005191113991</v>
      </c>
      <c r="I56" s="127">
        <f t="shared" si="7"/>
        <v>1.4726564513397491</v>
      </c>
      <c r="J56" s="127">
        <f t="shared" si="7"/>
        <v>1.6107179936528506</v>
      </c>
      <c r="K56" s="13"/>
      <c r="L56" s="13"/>
      <c r="M56" s="13"/>
      <c r="N56" s="13"/>
      <c r="O56" s="13"/>
      <c r="P56" s="13"/>
      <c r="Q56" s="13"/>
      <c r="R56" s="13"/>
      <c r="S56" s="13"/>
      <c r="T56" s="13"/>
      <c r="U56" s="13">
        <v>2175952</v>
      </c>
      <c r="V56" s="13">
        <v>2172944</v>
      </c>
      <c r="W56" s="13"/>
      <c r="X56" s="13"/>
      <c r="Y56" s="13"/>
      <c r="Z56" s="13"/>
      <c r="AA56" s="13"/>
    </row>
    <row r="57" spans="1:27" ht="15" thickBot="1" x14ac:dyDescent="0.25">
      <c r="A57" s="13"/>
      <c r="B57" s="66" t="s">
        <v>9</v>
      </c>
      <c r="C57" s="127">
        <f t="shared" si="8"/>
        <v>1.5439908732983936</v>
      </c>
      <c r="D57" s="127">
        <f t="shared" si="4"/>
        <v>1.7155454147759928</v>
      </c>
      <c r="E57" s="127">
        <f t="shared" si="5"/>
        <v>2.40176358068639</v>
      </c>
      <c r="F57" s="127">
        <f t="shared" si="6"/>
        <v>1.7155454147759928</v>
      </c>
      <c r="G57" s="127">
        <f t="shared" si="7"/>
        <v>1.5397591474524683</v>
      </c>
      <c r="H57" s="127">
        <f t="shared" si="7"/>
        <v>0.51325304915082282</v>
      </c>
      <c r="I57" s="127">
        <f t="shared" si="7"/>
        <v>1.0265060983016456</v>
      </c>
      <c r="J57" s="127">
        <f t="shared" si="7"/>
        <v>0.85542174858470466</v>
      </c>
      <c r="K57" s="13"/>
      <c r="L57" s="13"/>
      <c r="M57" s="13"/>
      <c r="N57" s="13"/>
      <c r="O57" s="13"/>
      <c r="P57" s="13"/>
      <c r="Q57" s="13"/>
      <c r="R57" s="13"/>
      <c r="S57" s="13"/>
      <c r="T57" s="13"/>
      <c r="U57" s="13">
        <v>582905</v>
      </c>
      <c r="V57" s="13">
        <v>584507</v>
      </c>
      <c r="W57" s="13"/>
      <c r="X57" s="13"/>
      <c r="Y57" s="13"/>
      <c r="Z57" s="13"/>
      <c r="AA57" s="13"/>
    </row>
    <row r="58" spans="1:27" ht="15" thickBot="1" x14ac:dyDescent="0.25">
      <c r="A58" s="13"/>
      <c r="B58" s="66" t="s">
        <v>55</v>
      </c>
      <c r="C58" s="127">
        <f t="shared" si="8"/>
        <v>0.62632624582553553</v>
      </c>
      <c r="D58" s="127">
        <f t="shared" si="4"/>
        <v>0.91861182721078549</v>
      </c>
      <c r="E58" s="127">
        <f t="shared" si="5"/>
        <v>1.419672823871214</v>
      </c>
      <c r="F58" s="127">
        <f t="shared" si="6"/>
        <v>1.3779177408161782</v>
      </c>
      <c r="G58" s="127">
        <f t="shared" si="7"/>
        <v>1.0490365857803512</v>
      </c>
      <c r="H58" s="127">
        <f t="shared" si="7"/>
        <v>1.2168824395052071</v>
      </c>
      <c r="I58" s="127">
        <f t="shared" si="7"/>
        <v>0.75530634176185274</v>
      </c>
      <c r="J58" s="127">
        <f t="shared" si="7"/>
        <v>1.007075122349137</v>
      </c>
      <c r="K58" s="13"/>
      <c r="L58" s="13"/>
      <c r="M58" s="13"/>
      <c r="N58" s="13"/>
      <c r="O58" s="13"/>
      <c r="P58" s="13"/>
      <c r="Q58" s="13"/>
      <c r="R58" s="13"/>
      <c r="S58" s="13"/>
      <c r="T58" s="13"/>
      <c r="U58" s="13">
        <v>2394918</v>
      </c>
      <c r="V58" s="13">
        <v>2383139</v>
      </c>
      <c r="W58" s="13"/>
      <c r="X58" s="13"/>
      <c r="Y58" s="13"/>
      <c r="Z58" s="13"/>
      <c r="AA58" s="13"/>
    </row>
    <row r="59" spans="1:27" ht="15" thickBot="1" x14ac:dyDescent="0.25">
      <c r="A59" s="13"/>
      <c r="B59" s="66" t="s">
        <v>49</v>
      </c>
      <c r="C59" s="127">
        <f t="shared" si="8"/>
        <v>2.1024622766928367</v>
      </c>
      <c r="D59" s="127">
        <f t="shared" si="4"/>
        <v>1.173467317223909</v>
      </c>
      <c r="E59" s="127">
        <f t="shared" si="5"/>
        <v>4.9872360982016124</v>
      </c>
      <c r="F59" s="127">
        <f t="shared" si="6"/>
        <v>2.8358793499577799</v>
      </c>
      <c r="G59" s="127">
        <f t="shared" si="7"/>
        <v>2.2443819703917227</v>
      </c>
      <c r="H59" s="127">
        <f t="shared" si="7"/>
        <v>3.4641547803872239</v>
      </c>
      <c r="I59" s="127">
        <f t="shared" si="7"/>
        <v>3.2202002183881238</v>
      </c>
      <c r="J59" s="127">
        <f t="shared" si="7"/>
        <v>2.2931728827915427</v>
      </c>
      <c r="K59" s="13"/>
      <c r="L59" s="13"/>
      <c r="M59" s="13"/>
      <c r="N59" s="13"/>
      <c r="O59" s="13"/>
      <c r="P59" s="13"/>
      <c r="Q59" s="13"/>
      <c r="R59" s="13"/>
      <c r="S59" s="13"/>
      <c r="T59" s="13"/>
      <c r="U59" s="13">
        <v>2045221</v>
      </c>
      <c r="V59" s="13">
        <v>2049562</v>
      </c>
      <c r="W59" s="13"/>
      <c r="X59" s="13"/>
      <c r="Y59" s="13"/>
      <c r="Z59" s="13"/>
      <c r="AA59" s="13"/>
    </row>
    <row r="60" spans="1:27" ht="15" thickBot="1" x14ac:dyDescent="0.25">
      <c r="A60" s="13"/>
      <c r="B60" s="66" t="s">
        <v>26</v>
      </c>
      <c r="C60" s="127">
        <f t="shared" si="8"/>
        <v>2.6090938617018309</v>
      </c>
      <c r="D60" s="127">
        <f t="shared" si="4"/>
        <v>1.8122277561574294</v>
      </c>
      <c r="E60" s="127">
        <f t="shared" si="5"/>
        <v>2.7761786902837216</v>
      </c>
      <c r="F60" s="127">
        <f t="shared" si="6"/>
        <v>2.3905983166332048</v>
      </c>
      <c r="G60" s="127">
        <f t="shared" si="7"/>
        <v>2.4345122641453538</v>
      </c>
      <c r="H60" s="127">
        <f t="shared" si="7"/>
        <v>4.1348065438659178</v>
      </c>
      <c r="I60" s="127">
        <f t="shared" si="7"/>
        <v>3.1816112658407527</v>
      </c>
      <c r="J60" s="127">
        <f t="shared" si="7"/>
        <v>2.228415987815588</v>
      </c>
      <c r="K60" s="13"/>
      <c r="L60" s="13"/>
      <c r="M60" s="13"/>
      <c r="N60" s="13"/>
      <c r="O60" s="13"/>
      <c r="P60" s="13"/>
      <c r="Q60" s="13"/>
      <c r="R60" s="13"/>
      <c r="S60" s="13"/>
      <c r="T60" s="13"/>
      <c r="U60" s="13">
        <v>7780479</v>
      </c>
      <c r="V60" s="13">
        <v>7763362</v>
      </c>
      <c r="W60" s="13"/>
      <c r="X60" s="13"/>
      <c r="Y60" s="13"/>
      <c r="Z60" s="13"/>
      <c r="AA60" s="13"/>
    </row>
    <row r="61" spans="1:27" ht="15" thickBot="1" x14ac:dyDescent="0.25">
      <c r="A61" s="13"/>
      <c r="B61" s="66" t="s">
        <v>246</v>
      </c>
      <c r="C61" s="127">
        <f t="shared" si="8"/>
        <v>1.7202674996188716</v>
      </c>
      <c r="D61" s="127">
        <f t="shared" si="4"/>
        <v>1.7400406892696632</v>
      </c>
      <c r="E61" s="127">
        <f t="shared" si="5"/>
        <v>2.1355044822854961</v>
      </c>
      <c r="F61" s="127">
        <f t="shared" si="6"/>
        <v>2.2343704305394541</v>
      </c>
      <c r="G61" s="127">
        <f t="shared" si="7"/>
        <v>1.8979316104068336</v>
      </c>
      <c r="H61" s="127">
        <f t="shared" si="7"/>
        <v>2.3131041501833285</v>
      </c>
      <c r="I61" s="127">
        <f t="shared" si="7"/>
        <v>2.075862698882474</v>
      </c>
      <c r="J61" s="127">
        <f t="shared" si="7"/>
        <v>2.075862698882474</v>
      </c>
      <c r="K61" s="13"/>
      <c r="L61" s="13"/>
      <c r="M61" s="13"/>
      <c r="N61" s="13"/>
      <c r="O61" s="13"/>
      <c r="P61" s="13"/>
      <c r="Q61" s="13"/>
      <c r="R61" s="13"/>
      <c r="S61" s="13"/>
      <c r="T61" s="13"/>
      <c r="U61" s="13">
        <v>5057353</v>
      </c>
      <c r="V61" s="13">
        <v>5058138</v>
      </c>
      <c r="W61" s="13"/>
      <c r="X61" s="13"/>
      <c r="Y61" s="13"/>
      <c r="Z61" s="13"/>
      <c r="AA61" s="13"/>
    </row>
    <row r="62" spans="1:27" ht="15" thickBot="1" x14ac:dyDescent="0.25">
      <c r="A62" s="13"/>
      <c r="B62" s="66" t="s">
        <v>21</v>
      </c>
      <c r="C62" s="127">
        <f t="shared" si="8"/>
        <v>1.1278333287906712</v>
      </c>
      <c r="D62" s="127">
        <f t="shared" si="4"/>
        <v>0.46993055366277969</v>
      </c>
      <c r="E62" s="127">
        <f t="shared" si="5"/>
        <v>0.56391666439533561</v>
      </c>
      <c r="F62" s="127">
        <f t="shared" si="6"/>
        <v>0.84587499659300358</v>
      </c>
      <c r="G62" s="127">
        <f t="shared" si="7"/>
        <v>0.75507243504253418</v>
      </c>
      <c r="H62" s="127">
        <f t="shared" si="7"/>
        <v>0.84945648942285101</v>
      </c>
      <c r="I62" s="127">
        <f t="shared" si="7"/>
        <v>0.94384054380316773</v>
      </c>
      <c r="J62" s="127">
        <f t="shared" si="7"/>
        <v>0.56630432628190064</v>
      </c>
      <c r="K62" s="13"/>
      <c r="L62" s="13"/>
      <c r="M62" s="13"/>
      <c r="N62" s="13"/>
      <c r="O62" s="13"/>
      <c r="P62" s="13"/>
      <c r="Q62" s="13"/>
      <c r="R62" s="13"/>
      <c r="S62" s="13"/>
      <c r="T62" s="13"/>
      <c r="U62" s="13">
        <v>1063987</v>
      </c>
      <c r="V62" s="13">
        <v>1059501</v>
      </c>
      <c r="W62" s="13"/>
      <c r="X62" s="13"/>
      <c r="Y62" s="13"/>
      <c r="Z62" s="13"/>
      <c r="AA62" s="13"/>
    </row>
    <row r="63" spans="1:27" ht="15" thickBot="1" x14ac:dyDescent="0.25">
      <c r="A63" s="13"/>
      <c r="B63" s="66" t="s">
        <v>10</v>
      </c>
      <c r="C63" s="127">
        <f t="shared" si="8"/>
        <v>0.88829044432658144</v>
      </c>
      <c r="D63" s="127">
        <f t="shared" si="4"/>
        <v>0.99932674986740422</v>
      </c>
      <c r="E63" s="127">
        <f t="shared" si="5"/>
        <v>0.8142662406326997</v>
      </c>
      <c r="F63" s="127">
        <f t="shared" si="6"/>
        <v>0.77725413878575866</v>
      </c>
      <c r="G63" s="127">
        <f t="shared" si="7"/>
        <v>0.40806560211007015</v>
      </c>
      <c r="H63" s="127">
        <f t="shared" si="7"/>
        <v>0.81613120422014029</v>
      </c>
      <c r="I63" s="127">
        <f t="shared" si="7"/>
        <v>0.81613120422014029</v>
      </c>
      <c r="J63" s="127">
        <f t="shared" si="7"/>
        <v>0.81613120422014029</v>
      </c>
      <c r="K63" s="13"/>
      <c r="L63" s="13"/>
      <c r="M63" s="13"/>
      <c r="N63" s="13"/>
      <c r="O63" s="13"/>
      <c r="P63" s="13"/>
      <c r="Q63" s="13"/>
      <c r="R63" s="13"/>
      <c r="S63" s="13"/>
      <c r="T63" s="13"/>
      <c r="U63" s="13">
        <v>2701819</v>
      </c>
      <c r="V63" s="13">
        <v>2695645</v>
      </c>
      <c r="W63" s="13"/>
      <c r="X63" s="13"/>
      <c r="Y63" s="13"/>
      <c r="Z63" s="13"/>
      <c r="AA63" s="13"/>
    </row>
    <row r="64" spans="1:27" ht="15" thickBot="1" x14ac:dyDescent="0.25">
      <c r="A64" s="13"/>
      <c r="B64" s="66" t="s">
        <v>167</v>
      </c>
      <c r="C64" s="127">
        <f t="shared" si="8"/>
        <v>1.0177159268707683</v>
      </c>
      <c r="D64" s="127">
        <f t="shared" si="4"/>
        <v>1.1799604949226301</v>
      </c>
      <c r="E64" s="127">
        <f t="shared" si="5"/>
        <v>1.28320703822836</v>
      </c>
      <c r="F64" s="127">
        <f t="shared" si="6"/>
        <v>1.2537080258552944</v>
      </c>
      <c r="G64" s="127">
        <f t="shared" si="7"/>
        <v>0.87391210902986727</v>
      </c>
      <c r="H64" s="127">
        <f t="shared" si="7"/>
        <v>1.2886500590779397</v>
      </c>
      <c r="I64" s="127">
        <f t="shared" si="7"/>
        <v>0.97759659654188524</v>
      </c>
      <c r="J64" s="127">
        <f t="shared" si="7"/>
        <v>0.75541555187327503</v>
      </c>
      <c r="K64" s="13"/>
      <c r="L64" s="13"/>
      <c r="M64" s="13"/>
      <c r="N64" s="13"/>
      <c r="O64" s="13"/>
      <c r="P64" s="13"/>
      <c r="Q64" s="13"/>
      <c r="R64" s="13"/>
      <c r="S64" s="13"/>
      <c r="T64" s="13"/>
      <c r="U64" s="13">
        <v>6779888</v>
      </c>
      <c r="V64" s="13">
        <v>6751251</v>
      </c>
      <c r="W64" s="13"/>
      <c r="X64" s="13"/>
      <c r="Y64" s="13"/>
      <c r="Z64" s="13"/>
      <c r="AA64" s="13"/>
    </row>
    <row r="65" spans="1:27" ht="15" thickBot="1" x14ac:dyDescent="0.25">
      <c r="A65" s="13"/>
      <c r="B65" s="66" t="s">
        <v>168</v>
      </c>
      <c r="C65" s="127">
        <f t="shared" si="8"/>
        <v>1.1910662093854694</v>
      </c>
      <c r="D65" s="127">
        <f t="shared" si="4"/>
        <v>1.9189400040099232</v>
      </c>
      <c r="E65" s="127">
        <f t="shared" si="5"/>
        <v>2.1836213838733607</v>
      </c>
      <c r="F65" s="127">
        <f t="shared" si="6"/>
        <v>2.9114951784978143</v>
      </c>
      <c r="G65" s="127">
        <f t="shared" si="7"/>
        <v>1.580521651170969</v>
      </c>
      <c r="H65" s="127">
        <f t="shared" si="7"/>
        <v>1.6463767199697594</v>
      </c>
      <c r="I65" s="127">
        <f t="shared" si="7"/>
        <v>1.3171013759758075</v>
      </c>
      <c r="J65" s="127">
        <f t="shared" si="7"/>
        <v>3.0293331647443575</v>
      </c>
      <c r="K65" s="13"/>
      <c r="L65" s="13"/>
      <c r="M65" s="13"/>
      <c r="N65" s="13"/>
      <c r="O65" s="13"/>
      <c r="P65" s="13"/>
      <c r="Q65" s="13"/>
      <c r="R65" s="13"/>
      <c r="S65" s="13"/>
      <c r="T65" s="13"/>
      <c r="U65" s="13">
        <v>1511251</v>
      </c>
      <c r="V65" s="13">
        <v>1518486</v>
      </c>
      <c r="W65" s="13"/>
      <c r="X65" s="13"/>
      <c r="Y65" s="13"/>
      <c r="Z65" s="13"/>
      <c r="AA65" s="13"/>
    </row>
    <row r="66" spans="1:27" ht="15" thickBot="1" x14ac:dyDescent="0.25">
      <c r="A66" s="13"/>
      <c r="B66" s="66" t="s">
        <v>169</v>
      </c>
      <c r="C66" s="127">
        <f t="shared" si="8"/>
        <v>0.90744513359860979</v>
      </c>
      <c r="D66" s="127">
        <f t="shared" si="4"/>
        <v>0.45372256679930489</v>
      </c>
      <c r="E66" s="127">
        <f t="shared" si="5"/>
        <v>0.45372256679930489</v>
      </c>
      <c r="F66" s="127">
        <f t="shared" si="6"/>
        <v>0.75620427799884149</v>
      </c>
      <c r="G66" s="127">
        <f t="shared" si="7"/>
        <v>0.15116312466271728</v>
      </c>
      <c r="H66" s="127">
        <f t="shared" si="7"/>
        <v>1.058141872639021</v>
      </c>
      <c r="I66" s="127">
        <f t="shared" si="7"/>
        <v>0.15116312466271728</v>
      </c>
      <c r="J66" s="127">
        <f t="shared" si="7"/>
        <v>0.45348937398815181</v>
      </c>
      <c r="K66" s="13"/>
      <c r="L66" s="13"/>
      <c r="M66" s="13"/>
      <c r="N66" s="13"/>
      <c r="O66" s="13"/>
      <c r="P66" s="13"/>
      <c r="Q66" s="13"/>
      <c r="R66" s="13"/>
      <c r="S66" s="13"/>
      <c r="T66" s="13"/>
      <c r="U66" s="13">
        <v>661197</v>
      </c>
      <c r="V66" s="13">
        <v>661537</v>
      </c>
      <c r="W66" s="13"/>
      <c r="X66" s="13"/>
      <c r="Y66" s="13"/>
      <c r="Z66" s="13"/>
      <c r="AA66" s="13"/>
    </row>
    <row r="67" spans="1:27" ht="15" thickBot="1" x14ac:dyDescent="0.25">
      <c r="A67" s="13"/>
      <c r="B67" s="66" t="s">
        <v>51</v>
      </c>
      <c r="C67" s="127">
        <f t="shared" si="8"/>
        <v>1.125870523088452</v>
      </c>
      <c r="D67" s="127">
        <f t="shared" si="4"/>
        <v>0.49538303015891888</v>
      </c>
      <c r="E67" s="127">
        <f t="shared" si="5"/>
        <v>0.90069641847076165</v>
      </c>
      <c r="F67" s="127">
        <f t="shared" si="6"/>
        <v>1.0358008812413759</v>
      </c>
      <c r="G67" s="127">
        <f t="shared" si="7"/>
        <v>1.08401426743445</v>
      </c>
      <c r="H67" s="127">
        <f t="shared" si="7"/>
        <v>0.76784343943273525</v>
      </c>
      <c r="I67" s="127">
        <f t="shared" si="7"/>
        <v>0.63234165600342906</v>
      </c>
      <c r="J67" s="127">
        <f t="shared" si="7"/>
        <v>0.67750891714653116</v>
      </c>
      <c r="K67" s="13"/>
      <c r="L67" s="13"/>
      <c r="M67" s="13"/>
      <c r="N67" s="13"/>
      <c r="O67" s="13"/>
      <c r="P67" s="13"/>
      <c r="Q67" s="13"/>
      <c r="R67" s="13"/>
      <c r="S67" s="13"/>
      <c r="T67" s="13"/>
      <c r="U67" s="13">
        <v>2220504</v>
      </c>
      <c r="V67" s="13">
        <v>2213993</v>
      </c>
      <c r="W67" s="13"/>
      <c r="X67" s="13"/>
      <c r="Y67" s="13"/>
      <c r="Z67" s="13"/>
      <c r="AA67" s="13"/>
    </row>
    <row r="68" spans="1:27" ht="15" thickBot="1" x14ac:dyDescent="0.25">
      <c r="A68" s="13"/>
      <c r="B68" s="66" t="s">
        <v>11</v>
      </c>
      <c r="C68" s="127">
        <f t="shared" si="8"/>
        <v>0.62516801390373666</v>
      </c>
      <c r="D68" s="127">
        <f t="shared" si="4"/>
        <v>0.31258400695186833</v>
      </c>
      <c r="E68" s="127">
        <f t="shared" si="5"/>
        <v>0.93775202085560505</v>
      </c>
      <c r="F68" s="127">
        <f t="shared" si="6"/>
        <v>0.62516801390373666</v>
      </c>
      <c r="G68" s="127">
        <f t="shared" si="7"/>
        <v>0.62539869166593709</v>
      </c>
      <c r="H68" s="127">
        <f t="shared" si="7"/>
        <v>1.2507973833318742</v>
      </c>
      <c r="I68" s="127">
        <f t="shared" si="7"/>
        <v>1.2507973833318742</v>
      </c>
      <c r="J68" s="127">
        <f t="shared" si="7"/>
        <v>0.31269934583296854</v>
      </c>
      <c r="K68" s="13"/>
      <c r="L68" s="13"/>
      <c r="M68" s="13"/>
      <c r="N68" s="13"/>
      <c r="O68" s="13"/>
      <c r="P68" s="13"/>
      <c r="Q68" s="13"/>
      <c r="R68" s="13"/>
      <c r="S68" s="13"/>
      <c r="T68" s="13"/>
      <c r="U68" s="13">
        <v>319914</v>
      </c>
      <c r="V68" s="13">
        <v>319796</v>
      </c>
      <c r="W68" s="13"/>
      <c r="X68" s="13"/>
      <c r="Y68" s="13"/>
      <c r="Z68" s="13"/>
      <c r="AA68" s="13"/>
    </row>
    <row r="69" spans="1:27" ht="15" thickBot="1" x14ac:dyDescent="0.25">
      <c r="A69" s="13"/>
      <c r="B69" s="68" t="s">
        <v>22</v>
      </c>
      <c r="C69" s="128">
        <f t="shared" si="8"/>
        <v>1.669097430295952</v>
      </c>
      <c r="D69" s="128">
        <f t="shared" si="4"/>
        <v>1.5953368115328732</v>
      </c>
      <c r="E69" s="128">
        <f t="shared" si="5"/>
        <v>2.0716196641173239</v>
      </c>
      <c r="F69" s="128">
        <f t="shared" si="6"/>
        <v>1.9262058728415403</v>
      </c>
      <c r="G69" s="128">
        <f t="shared" si="7"/>
        <v>1.6671904951064056</v>
      </c>
      <c r="H69" s="128">
        <f t="shared" si="7"/>
        <v>2.2285483073827392</v>
      </c>
      <c r="I69" s="128">
        <f t="shared" si="7"/>
        <v>1.9119931500840548</v>
      </c>
      <c r="J69" s="128">
        <f t="shared" si="7"/>
        <v>1.5321269613256334</v>
      </c>
      <c r="K69" s="13"/>
      <c r="L69" s="13"/>
      <c r="M69" s="13"/>
      <c r="N69" s="13"/>
      <c r="O69" s="13"/>
      <c r="P69" s="13"/>
      <c r="Q69" s="13"/>
      <c r="R69" s="13"/>
      <c r="S69" s="13"/>
      <c r="T69" s="13"/>
      <c r="U69" s="13">
        <v>47450795</v>
      </c>
      <c r="V69" s="13">
        <v>47385107</v>
      </c>
      <c r="W69" s="13"/>
      <c r="X69" s="13"/>
      <c r="Y69" s="13"/>
      <c r="Z69" s="13"/>
      <c r="AA69" s="13"/>
    </row>
    <row r="70" spans="1:27" ht="13.5" thickBot="1" x14ac:dyDescent="0.25">
      <c r="A70" s="13"/>
      <c r="B70" s="13"/>
      <c r="C70" s="127"/>
      <c r="D70" s="127"/>
      <c r="E70" s="127"/>
      <c r="F70" s="127"/>
      <c r="G70" s="127"/>
      <c r="H70" s="13"/>
      <c r="I70" s="13"/>
      <c r="J70" s="13"/>
      <c r="K70" s="13"/>
      <c r="L70" s="13"/>
      <c r="M70" s="13"/>
      <c r="N70" s="13"/>
      <c r="O70" s="13"/>
      <c r="P70" s="13"/>
      <c r="Q70" s="13"/>
      <c r="R70" s="13"/>
      <c r="S70" s="13"/>
      <c r="T70" s="13"/>
      <c r="U70" s="13"/>
      <c r="V70" s="13"/>
      <c r="W70" s="13"/>
      <c r="X70" s="13"/>
      <c r="Y70" s="13"/>
      <c r="Z70" s="13"/>
      <c r="AA70" s="13"/>
    </row>
    <row r="71" spans="1:27" ht="13.5" thickBot="1" x14ac:dyDescent="0.25">
      <c r="A71" s="13"/>
      <c r="B71" s="13"/>
      <c r="C71" s="127"/>
      <c r="D71" s="127"/>
      <c r="E71" s="127"/>
      <c r="F71" s="127"/>
      <c r="G71" s="127"/>
      <c r="H71" s="13"/>
      <c r="I71" s="13"/>
      <c r="J71" s="13"/>
      <c r="K71" s="13"/>
      <c r="L71" s="13"/>
      <c r="M71" s="13"/>
      <c r="N71" s="13"/>
      <c r="O71" s="13"/>
      <c r="P71" s="13"/>
      <c r="Q71" s="13"/>
      <c r="R71" s="13"/>
      <c r="S71" s="13"/>
      <c r="T71" s="13"/>
      <c r="U71" s="13"/>
      <c r="V71" s="13"/>
      <c r="W71" s="13"/>
      <c r="X71" s="13"/>
      <c r="Y71" s="13"/>
      <c r="Z71" s="13"/>
      <c r="AA71" s="13"/>
    </row>
    <row r="72" spans="1:27" x14ac:dyDescent="0.2">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row>
    <row r="73" spans="1:27" x14ac:dyDescent="0.2">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row>
  </sheetData>
  <phoneticPr fontId="65" type="noConversion"/>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C0CA-2676-43F9-AC73-C45BAA621CFE}">
  <dimension ref="A2:Q57"/>
  <sheetViews>
    <sheetView workbookViewId="0"/>
  </sheetViews>
  <sheetFormatPr baseColWidth="10" defaultRowHeight="12.75" x14ac:dyDescent="0.2"/>
  <cols>
    <col min="1" max="1" width="11.42578125" style="110"/>
    <col min="2" max="2" width="32.85546875" style="110" bestFit="1" customWidth="1"/>
    <col min="3" max="3" width="15.42578125" style="110" customWidth="1"/>
    <col min="4" max="4" width="14.28515625" style="110" customWidth="1"/>
    <col min="5" max="5" width="15.42578125" style="110" customWidth="1"/>
    <col min="6" max="6" width="14.42578125" style="110" customWidth="1"/>
    <col min="7" max="7" width="14.28515625" style="110" customWidth="1"/>
    <col min="8" max="8" width="13.140625" style="110" customWidth="1"/>
    <col min="9" max="9" width="17.140625" style="110" customWidth="1"/>
    <col min="10" max="10" width="14.7109375" style="110" customWidth="1"/>
    <col min="11" max="11" width="12.7109375" style="110" customWidth="1"/>
    <col min="12" max="12" width="16" style="110" customWidth="1"/>
    <col min="13" max="14" width="15.7109375" style="110" customWidth="1"/>
    <col min="15" max="15" width="15.42578125" style="110" customWidth="1"/>
    <col min="16" max="16" width="12.85546875" style="110" customWidth="1"/>
    <col min="17" max="17" width="16.5703125" style="110" customWidth="1"/>
    <col min="18" max="26" width="12.7109375" style="110" customWidth="1"/>
    <col min="27" max="28" width="12.28515625" style="110" customWidth="1"/>
    <col min="29" max="29" width="12.42578125" style="110" customWidth="1"/>
    <col min="30" max="31" width="12.28515625" style="110" customWidth="1"/>
    <col min="32" max="40" width="12.7109375" style="110" customWidth="1"/>
    <col min="41" max="41" width="12.28515625" style="110" customWidth="1"/>
    <col min="42" max="16384" width="11.42578125" style="110"/>
  </cols>
  <sheetData>
    <row r="2" spans="1:17" ht="40.5" customHeight="1" x14ac:dyDescent="0.2">
      <c r="B2" s="11"/>
    </row>
    <row r="3" spans="1:17" ht="27.95" customHeight="1" x14ac:dyDescent="0.2">
      <c r="A3" s="13"/>
      <c r="B3" s="11"/>
      <c r="C3" s="63"/>
      <c r="D3" s="63"/>
      <c r="E3" s="63"/>
      <c r="F3" s="63"/>
      <c r="G3" s="63"/>
      <c r="H3" s="63"/>
      <c r="I3" s="63"/>
      <c r="J3" s="63"/>
      <c r="K3" s="63"/>
      <c r="L3" s="63"/>
      <c r="M3" s="63"/>
      <c r="N3" s="63"/>
      <c r="O3" s="63"/>
      <c r="P3" s="63"/>
      <c r="Q3" s="63"/>
    </row>
    <row r="4" spans="1:17" ht="15" x14ac:dyDescent="0.2">
      <c r="A4" s="13"/>
      <c r="C4" s="63"/>
      <c r="D4" s="63"/>
      <c r="E4" s="63"/>
      <c r="F4" s="63"/>
      <c r="G4" s="63"/>
      <c r="H4" s="63"/>
      <c r="I4" s="63"/>
      <c r="J4" s="63"/>
      <c r="K4" s="63"/>
      <c r="L4" s="63"/>
      <c r="M4" s="63"/>
      <c r="N4" s="63"/>
      <c r="O4" s="63"/>
      <c r="P4" s="63"/>
      <c r="Q4" s="63"/>
    </row>
    <row r="5" spans="1:17" ht="18.75" customHeight="1" x14ac:dyDescent="0.2">
      <c r="A5" s="13"/>
      <c r="B5" s="13"/>
      <c r="C5" s="13"/>
      <c r="D5" s="13"/>
      <c r="E5" s="13"/>
      <c r="F5" s="13"/>
      <c r="G5" s="13"/>
      <c r="H5" s="13"/>
      <c r="I5" s="13"/>
      <c r="J5" s="13"/>
      <c r="K5" s="13"/>
      <c r="L5" s="13"/>
      <c r="M5" s="13"/>
      <c r="N5" s="13"/>
      <c r="O5" s="13"/>
      <c r="P5" s="13"/>
      <c r="Q5" s="13"/>
    </row>
    <row r="6" spans="1:17" ht="75" customHeight="1" x14ac:dyDescent="0.2">
      <c r="A6" s="13"/>
      <c r="B6" s="114"/>
      <c r="C6" s="45" t="s">
        <v>256</v>
      </c>
      <c r="D6" s="45" t="s">
        <v>238</v>
      </c>
      <c r="E6" s="45" t="s">
        <v>189</v>
      </c>
      <c r="F6" s="45" t="s">
        <v>255</v>
      </c>
      <c r="G6" s="45" t="s">
        <v>237</v>
      </c>
      <c r="H6" s="45" t="s">
        <v>257</v>
      </c>
      <c r="I6" s="45" t="s">
        <v>260</v>
      </c>
      <c r="J6" s="45" t="s">
        <v>258</v>
      </c>
      <c r="K6" s="45" t="s">
        <v>239</v>
      </c>
      <c r="L6" s="45" t="s">
        <v>240</v>
      </c>
      <c r="M6" s="45" t="s">
        <v>242</v>
      </c>
      <c r="N6" s="45" t="s">
        <v>241</v>
      </c>
      <c r="O6" s="45" t="s">
        <v>259</v>
      </c>
      <c r="P6" s="45" t="s">
        <v>244</v>
      </c>
      <c r="Q6" s="45" t="s">
        <v>243</v>
      </c>
    </row>
    <row r="7" spans="1:17" ht="17.100000000000001" customHeight="1" thickBot="1" x14ac:dyDescent="0.25">
      <c r="A7" s="13"/>
      <c r="B7" s="66" t="s">
        <v>193</v>
      </c>
      <c r="C7" s="112">
        <v>8</v>
      </c>
      <c r="D7" s="112">
        <v>11</v>
      </c>
      <c r="E7" s="112">
        <v>19</v>
      </c>
      <c r="F7" s="112">
        <v>33</v>
      </c>
      <c r="G7" s="112">
        <f>+E7+F7</f>
        <v>52</v>
      </c>
      <c r="H7" s="112">
        <v>486</v>
      </c>
      <c r="I7" s="112">
        <v>393</v>
      </c>
      <c r="J7" s="112">
        <v>221</v>
      </c>
      <c r="K7" s="112">
        <v>3197</v>
      </c>
      <c r="L7" s="112">
        <v>242</v>
      </c>
      <c r="M7" s="112">
        <v>88</v>
      </c>
      <c r="N7" s="112">
        <v>134</v>
      </c>
      <c r="O7" s="112">
        <v>20</v>
      </c>
      <c r="P7" s="112">
        <v>398</v>
      </c>
      <c r="Q7" s="112">
        <v>25</v>
      </c>
    </row>
    <row r="8" spans="1:17" ht="17.100000000000001" customHeight="1" thickBot="1" x14ac:dyDescent="0.25">
      <c r="A8" s="13"/>
      <c r="B8" s="66" t="s">
        <v>202</v>
      </c>
      <c r="C8" s="112">
        <v>9</v>
      </c>
      <c r="D8" s="112">
        <v>25</v>
      </c>
      <c r="E8" s="112">
        <v>34</v>
      </c>
      <c r="F8" s="112">
        <v>48</v>
      </c>
      <c r="G8" s="112">
        <f t="shared" ref="G8:G56" si="0">+E8+F8</f>
        <v>82</v>
      </c>
      <c r="H8" s="112">
        <v>450</v>
      </c>
      <c r="I8" s="112">
        <v>807</v>
      </c>
      <c r="J8" s="112">
        <v>157</v>
      </c>
      <c r="K8" s="112">
        <v>5877</v>
      </c>
      <c r="L8" s="112">
        <v>233</v>
      </c>
      <c r="M8" s="112">
        <v>49</v>
      </c>
      <c r="N8" s="112">
        <v>175</v>
      </c>
      <c r="O8" s="112">
        <v>9</v>
      </c>
      <c r="P8" s="112">
        <v>636</v>
      </c>
      <c r="Q8" s="112">
        <v>42</v>
      </c>
    </row>
    <row r="9" spans="1:17" ht="17.100000000000001" customHeight="1" thickBot="1" x14ac:dyDescent="0.25">
      <c r="A9" s="13"/>
      <c r="B9" s="66" t="s">
        <v>205</v>
      </c>
      <c r="C9" s="112">
        <v>14</v>
      </c>
      <c r="D9" s="112">
        <v>10</v>
      </c>
      <c r="E9" s="112">
        <v>24</v>
      </c>
      <c r="F9" s="112">
        <v>17</v>
      </c>
      <c r="G9" s="112">
        <f t="shared" si="0"/>
        <v>41</v>
      </c>
      <c r="H9" s="112">
        <v>216</v>
      </c>
      <c r="I9" s="112">
        <v>379</v>
      </c>
      <c r="J9" s="112">
        <v>125</v>
      </c>
      <c r="K9" s="112">
        <v>2585</v>
      </c>
      <c r="L9" s="112">
        <v>92</v>
      </c>
      <c r="M9" s="112">
        <v>28</v>
      </c>
      <c r="N9" s="112">
        <v>58</v>
      </c>
      <c r="O9" s="112">
        <v>6</v>
      </c>
      <c r="P9" s="112">
        <v>381</v>
      </c>
      <c r="Q9" s="112">
        <v>4</v>
      </c>
    </row>
    <row r="10" spans="1:17" ht="17.100000000000001" customHeight="1" thickBot="1" x14ac:dyDescent="0.25">
      <c r="A10" s="13"/>
      <c r="B10" s="66" t="s">
        <v>209</v>
      </c>
      <c r="C10" s="112">
        <v>10</v>
      </c>
      <c r="D10" s="112">
        <v>12</v>
      </c>
      <c r="E10" s="112">
        <v>22</v>
      </c>
      <c r="F10" s="112">
        <v>26</v>
      </c>
      <c r="G10" s="112">
        <f t="shared" si="0"/>
        <v>48</v>
      </c>
      <c r="H10" s="112">
        <v>379</v>
      </c>
      <c r="I10" s="112">
        <v>727</v>
      </c>
      <c r="J10" s="112">
        <v>120</v>
      </c>
      <c r="K10" s="112">
        <v>3664</v>
      </c>
      <c r="L10" s="112">
        <v>154</v>
      </c>
      <c r="M10" s="112">
        <v>44</v>
      </c>
      <c r="N10" s="112">
        <v>102</v>
      </c>
      <c r="O10" s="112">
        <v>8</v>
      </c>
      <c r="P10" s="112">
        <v>274</v>
      </c>
      <c r="Q10" s="112">
        <v>24</v>
      </c>
    </row>
    <row r="11" spans="1:17" ht="17.100000000000001" customHeight="1" thickBot="1" x14ac:dyDescent="0.25">
      <c r="A11" s="13"/>
      <c r="B11" s="66" t="s">
        <v>211</v>
      </c>
      <c r="C11" s="112">
        <v>2</v>
      </c>
      <c r="D11" s="112">
        <v>9</v>
      </c>
      <c r="E11" s="112">
        <v>11</v>
      </c>
      <c r="F11" s="112">
        <v>27</v>
      </c>
      <c r="G11" s="112">
        <f t="shared" si="0"/>
        <v>38</v>
      </c>
      <c r="H11" s="112">
        <v>220</v>
      </c>
      <c r="I11" s="112">
        <v>323</v>
      </c>
      <c r="J11" s="112">
        <v>62</v>
      </c>
      <c r="K11" s="112">
        <v>1808</v>
      </c>
      <c r="L11" s="112">
        <v>123</v>
      </c>
      <c r="M11" s="112">
        <v>42</v>
      </c>
      <c r="N11" s="112">
        <v>78</v>
      </c>
      <c r="O11" s="112">
        <v>3</v>
      </c>
      <c r="P11" s="112">
        <v>168</v>
      </c>
      <c r="Q11" s="112">
        <v>6</v>
      </c>
    </row>
    <row r="12" spans="1:17" ht="17.100000000000001" customHeight="1" thickBot="1" x14ac:dyDescent="0.25">
      <c r="A12" s="13"/>
      <c r="B12" s="66" t="s">
        <v>213</v>
      </c>
      <c r="C12" s="112">
        <v>3</v>
      </c>
      <c r="D12" s="112">
        <v>9</v>
      </c>
      <c r="E12" s="112">
        <v>12</v>
      </c>
      <c r="F12" s="112">
        <v>21</v>
      </c>
      <c r="G12" s="112">
        <f t="shared" si="0"/>
        <v>33</v>
      </c>
      <c r="H12" s="112">
        <v>173</v>
      </c>
      <c r="I12" s="112">
        <v>284</v>
      </c>
      <c r="J12" s="112">
        <v>101</v>
      </c>
      <c r="K12" s="112">
        <v>1949</v>
      </c>
      <c r="L12" s="112">
        <v>51</v>
      </c>
      <c r="M12" s="112">
        <v>19</v>
      </c>
      <c r="N12" s="112">
        <v>29</v>
      </c>
      <c r="O12" s="112">
        <v>3</v>
      </c>
      <c r="P12" s="112">
        <v>460</v>
      </c>
      <c r="Q12" s="112">
        <v>6</v>
      </c>
    </row>
    <row r="13" spans="1:17" ht="17.100000000000001" customHeight="1" thickBot="1" x14ac:dyDescent="0.25">
      <c r="A13" s="13"/>
      <c r="B13" s="66" t="s">
        <v>219</v>
      </c>
      <c r="C13" s="112">
        <v>12</v>
      </c>
      <c r="D13" s="112">
        <v>19</v>
      </c>
      <c r="E13" s="112">
        <v>31</v>
      </c>
      <c r="F13" s="112">
        <v>61</v>
      </c>
      <c r="G13" s="112">
        <f t="shared" si="0"/>
        <v>92</v>
      </c>
      <c r="H13" s="112">
        <v>1028</v>
      </c>
      <c r="I13" s="112">
        <v>1129</v>
      </c>
      <c r="J13" s="112">
        <v>299</v>
      </c>
      <c r="K13" s="112">
        <v>8873</v>
      </c>
      <c r="L13" s="112">
        <v>496</v>
      </c>
      <c r="M13" s="112">
        <v>97</v>
      </c>
      <c r="N13" s="112">
        <v>372</v>
      </c>
      <c r="O13" s="112">
        <v>27</v>
      </c>
      <c r="P13" s="112">
        <v>515</v>
      </c>
      <c r="Q13" s="112">
        <v>25</v>
      </c>
    </row>
    <row r="14" spans="1:17" ht="17.100000000000001" customHeight="1" thickBot="1" x14ac:dyDescent="0.25">
      <c r="A14" s="13"/>
      <c r="B14" s="66" t="s">
        <v>228</v>
      </c>
      <c r="C14" s="112">
        <v>32</v>
      </c>
      <c r="D14" s="112">
        <v>24</v>
      </c>
      <c r="E14" s="112">
        <v>56</v>
      </c>
      <c r="F14" s="112">
        <v>94</v>
      </c>
      <c r="G14" s="112">
        <f t="shared" si="0"/>
        <v>150</v>
      </c>
      <c r="H14" s="112">
        <v>1134</v>
      </c>
      <c r="I14" s="112">
        <v>900</v>
      </c>
      <c r="J14" s="112">
        <v>299</v>
      </c>
      <c r="K14" s="112">
        <v>8738</v>
      </c>
      <c r="L14" s="112">
        <v>215</v>
      </c>
      <c r="M14" s="112">
        <v>52</v>
      </c>
      <c r="N14" s="112">
        <v>133</v>
      </c>
      <c r="O14" s="112">
        <v>30</v>
      </c>
      <c r="P14" s="112">
        <v>651</v>
      </c>
      <c r="Q14" s="112">
        <v>31</v>
      </c>
    </row>
    <row r="15" spans="1:17" ht="17.100000000000001" customHeight="1" thickBot="1" x14ac:dyDescent="0.25">
      <c r="A15" s="13"/>
      <c r="B15" s="66" t="s">
        <v>212</v>
      </c>
      <c r="C15" s="112">
        <v>7</v>
      </c>
      <c r="D15" s="112">
        <v>5</v>
      </c>
      <c r="E15" s="112">
        <v>12</v>
      </c>
      <c r="F15" s="112">
        <v>2</v>
      </c>
      <c r="G15" s="112">
        <f t="shared" si="0"/>
        <v>14</v>
      </c>
      <c r="H15" s="112">
        <v>79</v>
      </c>
      <c r="I15" s="112">
        <v>29</v>
      </c>
      <c r="J15" s="112">
        <v>28</v>
      </c>
      <c r="K15" s="112">
        <v>1000</v>
      </c>
      <c r="L15" s="112">
        <v>33</v>
      </c>
      <c r="M15" s="112">
        <v>9</v>
      </c>
      <c r="N15" s="112">
        <v>22</v>
      </c>
      <c r="O15" s="112">
        <v>2</v>
      </c>
      <c r="P15" s="112">
        <v>74</v>
      </c>
      <c r="Q15" s="112">
        <v>0</v>
      </c>
    </row>
    <row r="16" spans="1:17" ht="17.100000000000001" customHeight="1" thickBot="1" x14ac:dyDescent="0.25">
      <c r="A16" s="13"/>
      <c r="B16" s="66" t="s">
        <v>231</v>
      </c>
      <c r="C16" s="112">
        <v>0</v>
      </c>
      <c r="D16" s="112">
        <v>5</v>
      </c>
      <c r="E16" s="112">
        <v>5</v>
      </c>
      <c r="F16" s="112">
        <v>0</v>
      </c>
      <c r="G16" s="112">
        <f t="shared" si="0"/>
        <v>5</v>
      </c>
      <c r="H16" s="112">
        <v>18</v>
      </c>
      <c r="I16" s="112">
        <v>31</v>
      </c>
      <c r="J16" s="112">
        <v>11</v>
      </c>
      <c r="K16" s="112">
        <v>317</v>
      </c>
      <c r="L16" s="112">
        <v>14</v>
      </c>
      <c r="M16" s="112">
        <v>4</v>
      </c>
      <c r="N16" s="112">
        <v>8</v>
      </c>
      <c r="O16" s="112">
        <v>2</v>
      </c>
      <c r="P16" s="112">
        <v>29</v>
      </c>
      <c r="Q16" s="112">
        <v>0</v>
      </c>
    </row>
    <row r="17" spans="1:17" ht="17.100000000000001" customHeight="1" thickBot="1" x14ac:dyDescent="0.25">
      <c r="A17" s="13"/>
      <c r="B17" s="66" t="s">
        <v>236</v>
      </c>
      <c r="C17" s="112">
        <v>2</v>
      </c>
      <c r="D17" s="112">
        <v>24</v>
      </c>
      <c r="E17" s="112">
        <v>26</v>
      </c>
      <c r="F17" s="112">
        <v>75</v>
      </c>
      <c r="G17" s="112">
        <f t="shared" si="0"/>
        <v>101</v>
      </c>
      <c r="H17" s="112">
        <v>693</v>
      </c>
      <c r="I17" s="112">
        <v>607</v>
      </c>
      <c r="J17" s="112">
        <v>108</v>
      </c>
      <c r="K17" s="112">
        <v>4452</v>
      </c>
      <c r="L17" s="112">
        <v>143</v>
      </c>
      <c r="M17" s="112">
        <v>35</v>
      </c>
      <c r="N17" s="112">
        <v>100</v>
      </c>
      <c r="O17" s="112">
        <v>8</v>
      </c>
      <c r="P17" s="112">
        <v>435</v>
      </c>
      <c r="Q17" s="112">
        <v>7</v>
      </c>
    </row>
    <row r="18" spans="1:17" ht="17.100000000000001" customHeight="1" thickBot="1" x14ac:dyDescent="0.25">
      <c r="A18" s="13"/>
      <c r="B18" s="66" t="s">
        <v>195</v>
      </c>
      <c r="C18" s="112">
        <v>19</v>
      </c>
      <c r="D18" s="112">
        <v>21</v>
      </c>
      <c r="E18" s="112">
        <v>40</v>
      </c>
      <c r="F18" s="112">
        <v>58</v>
      </c>
      <c r="G18" s="112">
        <f t="shared" si="0"/>
        <v>98</v>
      </c>
      <c r="H18" s="112">
        <v>561</v>
      </c>
      <c r="I18" s="112">
        <v>928</v>
      </c>
      <c r="J18" s="112">
        <v>109</v>
      </c>
      <c r="K18" s="112">
        <v>4358</v>
      </c>
      <c r="L18" s="112">
        <v>192</v>
      </c>
      <c r="M18" s="112">
        <v>31</v>
      </c>
      <c r="N18" s="112">
        <v>154</v>
      </c>
      <c r="O18" s="112">
        <v>7</v>
      </c>
      <c r="P18" s="112">
        <v>728</v>
      </c>
      <c r="Q18" s="112">
        <v>3</v>
      </c>
    </row>
    <row r="19" spans="1:17" ht="17.100000000000001" customHeight="1" thickBot="1" x14ac:dyDescent="0.25">
      <c r="A19" s="13"/>
      <c r="B19" s="66" t="s">
        <v>47</v>
      </c>
      <c r="C19" s="112">
        <v>19</v>
      </c>
      <c r="D19" s="112">
        <v>28</v>
      </c>
      <c r="E19" s="112">
        <v>47</v>
      </c>
      <c r="F19" s="112">
        <v>70</v>
      </c>
      <c r="G19" s="112">
        <f t="shared" si="0"/>
        <v>117</v>
      </c>
      <c r="H19" s="112">
        <v>730</v>
      </c>
      <c r="I19" s="112">
        <v>647</v>
      </c>
      <c r="J19" s="112">
        <v>125</v>
      </c>
      <c r="K19" s="112">
        <v>6242</v>
      </c>
      <c r="L19" s="112">
        <v>272</v>
      </c>
      <c r="M19" s="112">
        <v>25</v>
      </c>
      <c r="N19" s="112">
        <v>243</v>
      </c>
      <c r="O19" s="112">
        <v>4</v>
      </c>
      <c r="P19" s="112">
        <v>543</v>
      </c>
      <c r="Q19" s="112">
        <v>20</v>
      </c>
    </row>
    <row r="20" spans="1:17" ht="17.100000000000001" customHeight="1" thickBot="1" x14ac:dyDescent="0.25">
      <c r="A20" s="13"/>
      <c r="B20" s="66" t="s">
        <v>214</v>
      </c>
      <c r="C20" s="112">
        <v>17</v>
      </c>
      <c r="D20" s="112">
        <v>10</v>
      </c>
      <c r="E20" s="112">
        <v>27</v>
      </c>
      <c r="F20" s="112">
        <v>82</v>
      </c>
      <c r="G20" s="112">
        <f t="shared" si="0"/>
        <v>109</v>
      </c>
      <c r="H20" s="112">
        <v>1321</v>
      </c>
      <c r="I20" s="112">
        <v>1201</v>
      </c>
      <c r="J20" s="112">
        <v>138</v>
      </c>
      <c r="K20" s="112">
        <v>9159</v>
      </c>
      <c r="L20" s="112">
        <v>358</v>
      </c>
      <c r="M20" s="112">
        <v>54</v>
      </c>
      <c r="N20" s="112">
        <v>295</v>
      </c>
      <c r="O20" s="112">
        <v>9</v>
      </c>
      <c r="P20" s="112">
        <v>496</v>
      </c>
      <c r="Q20" s="112">
        <v>17</v>
      </c>
    </row>
    <row r="21" spans="1:17" ht="17.100000000000001" customHeight="1" thickBot="1" x14ac:dyDescent="0.25">
      <c r="A21" s="13"/>
      <c r="B21" s="66" t="s">
        <v>226</v>
      </c>
      <c r="C21" s="112">
        <v>5</v>
      </c>
      <c r="D21" s="112">
        <v>17</v>
      </c>
      <c r="E21" s="112">
        <v>22</v>
      </c>
      <c r="F21" s="112">
        <v>62</v>
      </c>
      <c r="G21" s="112">
        <f t="shared" si="0"/>
        <v>84</v>
      </c>
      <c r="H21" s="112">
        <v>717</v>
      </c>
      <c r="I21" s="112">
        <v>682</v>
      </c>
      <c r="J21" s="112">
        <v>92</v>
      </c>
      <c r="K21" s="112">
        <v>6606</v>
      </c>
      <c r="L21" s="112">
        <v>292</v>
      </c>
      <c r="M21" s="112">
        <v>70</v>
      </c>
      <c r="N21" s="112">
        <v>212</v>
      </c>
      <c r="O21" s="112">
        <v>10</v>
      </c>
      <c r="P21" s="112">
        <v>608</v>
      </c>
      <c r="Q21" s="112">
        <v>18</v>
      </c>
    </row>
    <row r="22" spans="1:17" ht="17.100000000000001" customHeight="1" thickBot="1" x14ac:dyDescent="0.25">
      <c r="A22" s="13"/>
      <c r="B22" s="66" t="s">
        <v>9</v>
      </c>
      <c r="C22" s="112">
        <v>11</v>
      </c>
      <c r="D22" s="112">
        <v>11</v>
      </c>
      <c r="E22" s="112">
        <v>22</v>
      </c>
      <c r="F22" s="112">
        <v>19</v>
      </c>
      <c r="G22" s="112">
        <f t="shared" si="0"/>
        <v>41</v>
      </c>
      <c r="H22" s="112">
        <v>252</v>
      </c>
      <c r="I22" s="112">
        <v>456</v>
      </c>
      <c r="J22" s="112">
        <v>75</v>
      </c>
      <c r="K22" s="112">
        <v>2359</v>
      </c>
      <c r="L22" s="112">
        <v>100</v>
      </c>
      <c r="M22" s="112">
        <v>13</v>
      </c>
      <c r="N22" s="112">
        <v>83</v>
      </c>
      <c r="O22" s="112">
        <v>4</v>
      </c>
      <c r="P22" s="112">
        <v>930</v>
      </c>
      <c r="Q22" s="112">
        <v>5</v>
      </c>
    </row>
    <row r="23" spans="1:17" ht="17.100000000000001" customHeight="1" thickBot="1" x14ac:dyDescent="0.25">
      <c r="A23" s="13"/>
      <c r="B23" s="66" t="s">
        <v>196</v>
      </c>
      <c r="C23" s="112">
        <v>2</v>
      </c>
      <c r="D23" s="112">
        <v>1</v>
      </c>
      <c r="E23" s="112">
        <v>3</v>
      </c>
      <c r="F23" s="112">
        <v>7</v>
      </c>
      <c r="G23" s="112">
        <f t="shared" si="0"/>
        <v>10</v>
      </c>
      <c r="H23" s="112">
        <v>51</v>
      </c>
      <c r="I23" s="112">
        <v>94</v>
      </c>
      <c r="J23" s="112">
        <v>13</v>
      </c>
      <c r="K23" s="112">
        <v>539</v>
      </c>
      <c r="L23" s="112">
        <v>34</v>
      </c>
      <c r="M23" s="112">
        <v>17</v>
      </c>
      <c r="N23" s="112">
        <v>17</v>
      </c>
      <c r="O23" s="112">
        <v>0</v>
      </c>
      <c r="P23" s="112">
        <v>79</v>
      </c>
      <c r="Q23" s="112">
        <v>4</v>
      </c>
    </row>
    <row r="24" spans="1:17" ht="15" thickBot="1" x14ac:dyDescent="0.25">
      <c r="B24" s="66" t="s">
        <v>200</v>
      </c>
      <c r="C24" s="112">
        <v>4</v>
      </c>
      <c r="D24" s="112">
        <v>4</v>
      </c>
      <c r="E24" s="112">
        <v>8</v>
      </c>
      <c r="F24" s="112">
        <v>12</v>
      </c>
      <c r="G24" s="112">
        <f t="shared" si="0"/>
        <v>20</v>
      </c>
      <c r="H24" s="112">
        <v>147</v>
      </c>
      <c r="I24" s="112">
        <v>271</v>
      </c>
      <c r="J24" s="112">
        <v>46</v>
      </c>
      <c r="K24" s="112">
        <v>1248</v>
      </c>
      <c r="L24" s="112">
        <v>66</v>
      </c>
      <c r="M24" s="112">
        <v>18</v>
      </c>
      <c r="N24" s="112">
        <v>45</v>
      </c>
      <c r="O24" s="112">
        <v>3</v>
      </c>
      <c r="P24" s="112">
        <v>268</v>
      </c>
      <c r="Q24" s="112">
        <v>6</v>
      </c>
    </row>
    <row r="25" spans="1:17" ht="15" thickBot="1" x14ac:dyDescent="0.25">
      <c r="B25" s="66" t="s">
        <v>215</v>
      </c>
      <c r="C25" s="112">
        <v>1</v>
      </c>
      <c r="D25" s="112">
        <v>6</v>
      </c>
      <c r="E25" s="112">
        <v>7</v>
      </c>
      <c r="F25" s="112">
        <v>21</v>
      </c>
      <c r="G25" s="112">
        <f t="shared" si="0"/>
        <v>28</v>
      </c>
      <c r="H25" s="112">
        <v>168</v>
      </c>
      <c r="I25" s="112">
        <v>322</v>
      </c>
      <c r="J25" s="112">
        <v>60</v>
      </c>
      <c r="K25" s="112">
        <v>1964</v>
      </c>
      <c r="L25" s="112">
        <v>174</v>
      </c>
      <c r="M25" s="112">
        <v>94</v>
      </c>
      <c r="N25" s="112">
        <v>75</v>
      </c>
      <c r="O25" s="112">
        <v>5</v>
      </c>
      <c r="P25" s="112">
        <v>934</v>
      </c>
      <c r="Q25" s="112">
        <v>1</v>
      </c>
    </row>
    <row r="26" spans="1:17" ht="15" thickBot="1" x14ac:dyDescent="0.25">
      <c r="B26" s="66" t="s">
        <v>223</v>
      </c>
      <c r="C26" s="112">
        <v>3</v>
      </c>
      <c r="D26" s="112">
        <v>1</v>
      </c>
      <c r="E26" s="112">
        <v>4</v>
      </c>
      <c r="F26" s="112">
        <v>3</v>
      </c>
      <c r="G26" s="112">
        <f t="shared" si="0"/>
        <v>7</v>
      </c>
      <c r="H26" s="112">
        <v>50</v>
      </c>
      <c r="I26" s="112">
        <v>61</v>
      </c>
      <c r="J26" s="112">
        <v>8</v>
      </c>
      <c r="K26" s="112">
        <v>469</v>
      </c>
      <c r="L26" s="112">
        <v>15</v>
      </c>
      <c r="M26" s="112">
        <v>4</v>
      </c>
      <c r="N26" s="112">
        <v>10</v>
      </c>
      <c r="O26" s="112">
        <v>1</v>
      </c>
      <c r="P26" s="112">
        <v>162</v>
      </c>
      <c r="Q26" s="112">
        <v>1</v>
      </c>
    </row>
    <row r="27" spans="1:17" ht="15" thickBot="1" x14ac:dyDescent="0.25">
      <c r="B27" s="66" t="s">
        <v>225</v>
      </c>
      <c r="C27" s="112">
        <v>13</v>
      </c>
      <c r="D27" s="112">
        <v>2</v>
      </c>
      <c r="E27" s="112">
        <v>15</v>
      </c>
      <c r="F27" s="112">
        <v>1</v>
      </c>
      <c r="G27" s="112">
        <f t="shared" si="0"/>
        <v>16</v>
      </c>
      <c r="H27" s="112">
        <v>115</v>
      </c>
      <c r="I27" s="112">
        <v>251</v>
      </c>
      <c r="J27" s="112">
        <v>20</v>
      </c>
      <c r="K27" s="112">
        <v>1052</v>
      </c>
      <c r="L27" s="112">
        <v>29</v>
      </c>
      <c r="M27" s="112">
        <v>4</v>
      </c>
      <c r="N27" s="112">
        <v>23</v>
      </c>
      <c r="O27" s="112">
        <v>2</v>
      </c>
      <c r="P27" s="112">
        <v>277</v>
      </c>
      <c r="Q27" s="112">
        <v>1</v>
      </c>
    </row>
    <row r="28" spans="1:17" ht="15" thickBot="1" x14ac:dyDescent="0.25">
      <c r="B28" s="66" t="s">
        <v>227</v>
      </c>
      <c r="C28" s="112">
        <v>9</v>
      </c>
      <c r="D28" s="112">
        <v>0</v>
      </c>
      <c r="E28" s="112">
        <v>9</v>
      </c>
      <c r="F28" s="112">
        <v>2</v>
      </c>
      <c r="G28" s="112">
        <f t="shared" si="0"/>
        <v>11</v>
      </c>
      <c r="H28" s="112">
        <v>40</v>
      </c>
      <c r="I28" s="112">
        <v>167</v>
      </c>
      <c r="J28" s="112">
        <v>10</v>
      </c>
      <c r="K28" s="112">
        <v>598</v>
      </c>
      <c r="L28" s="112">
        <v>17</v>
      </c>
      <c r="M28" s="112">
        <v>5</v>
      </c>
      <c r="N28" s="112">
        <v>12</v>
      </c>
      <c r="O28" s="112">
        <v>0</v>
      </c>
      <c r="P28" s="112">
        <v>91</v>
      </c>
      <c r="Q28" s="112">
        <v>6</v>
      </c>
    </row>
    <row r="29" spans="1:17" ht="15" thickBot="1" x14ac:dyDescent="0.25">
      <c r="B29" s="66" t="s">
        <v>229</v>
      </c>
      <c r="C29" s="112">
        <v>2</v>
      </c>
      <c r="D29" s="112">
        <v>2</v>
      </c>
      <c r="E29" s="112">
        <v>4</v>
      </c>
      <c r="F29" s="112">
        <v>3</v>
      </c>
      <c r="G29" s="112">
        <f t="shared" si="0"/>
        <v>7</v>
      </c>
      <c r="H29" s="112">
        <v>29</v>
      </c>
      <c r="I29" s="112">
        <v>43</v>
      </c>
      <c r="J29" s="112">
        <v>3</v>
      </c>
      <c r="K29" s="112">
        <v>286</v>
      </c>
      <c r="L29" s="112">
        <v>11</v>
      </c>
      <c r="M29" s="112">
        <v>3</v>
      </c>
      <c r="N29" s="112">
        <v>8</v>
      </c>
      <c r="O29" s="112">
        <v>0</v>
      </c>
      <c r="P29" s="112">
        <v>126</v>
      </c>
      <c r="Q29" s="112">
        <v>0</v>
      </c>
    </row>
    <row r="30" spans="1:17" ht="15" thickBot="1" x14ac:dyDescent="0.25">
      <c r="B30" s="66" t="s">
        <v>234</v>
      </c>
      <c r="C30" s="112">
        <v>11</v>
      </c>
      <c r="D30" s="112">
        <v>7</v>
      </c>
      <c r="E30" s="112">
        <v>18</v>
      </c>
      <c r="F30" s="112">
        <v>23</v>
      </c>
      <c r="G30" s="112">
        <f t="shared" si="0"/>
        <v>41</v>
      </c>
      <c r="H30" s="112">
        <v>261</v>
      </c>
      <c r="I30" s="112">
        <v>603</v>
      </c>
      <c r="J30" s="112">
        <v>38</v>
      </c>
      <c r="K30" s="112">
        <v>2202</v>
      </c>
      <c r="L30" s="112">
        <v>78</v>
      </c>
      <c r="M30" s="112">
        <v>13</v>
      </c>
      <c r="N30" s="112">
        <v>63</v>
      </c>
      <c r="O30" s="112">
        <v>2</v>
      </c>
      <c r="P30" s="112">
        <v>1498</v>
      </c>
      <c r="Q30" s="112">
        <v>4</v>
      </c>
    </row>
    <row r="31" spans="1:17" ht="15" thickBot="1" x14ac:dyDescent="0.25">
      <c r="B31" s="66" t="s">
        <v>235</v>
      </c>
      <c r="C31" s="112">
        <v>1</v>
      </c>
      <c r="D31" s="112">
        <v>1</v>
      </c>
      <c r="E31" s="112">
        <v>2</v>
      </c>
      <c r="F31" s="112">
        <v>3</v>
      </c>
      <c r="G31" s="112">
        <f t="shared" si="0"/>
        <v>5</v>
      </c>
      <c r="H31" s="112">
        <v>67</v>
      </c>
      <c r="I31" s="112">
        <v>132</v>
      </c>
      <c r="J31" s="112">
        <v>15</v>
      </c>
      <c r="K31" s="112">
        <v>525</v>
      </c>
      <c r="L31" s="112">
        <v>14</v>
      </c>
      <c r="M31" s="112">
        <v>5</v>
      </c>
      <c r="N31" s="112">
        <v>9</v>
      </c>
      <c r="O31" s="112">
        <v>0</v>
      </c>
      <c r="P31" s="112">
        <v>307</v>
      </c>
      <c r="Q31" s="112">
        <v>1</v>
      </c>
    </row>
    <row r="32" spans="1:17" ht="15" thickBot="1" x14ac:dyDescent="0.25">
      <c r="B32" s="66" t="s">
        <v>191</v>
      </c>
      <c r="C32" s="112">
        <v>7</v>
      </c>
      <c r="D32" s="112">
        <v>6</v>
      </c>
      <c r="E32" s="112">
        <v>13</v>
      </c>
      <c r="F32" s="112">
        <v>26</v>
      </c>
      <c r="G32" s="112">
        <f t="shared" si="0"/>
        <v>39</v>
      </c>
      <c r="H32" s="112">
        <v>151</v>
      </c>
      <c r="I32" s="112">
        <v>187</v>
      </c>
      <c r="J32" s="112">
        <v>29</v>
      </c>
      <c r="K32" s="112">
        <v>1673</v>
      </c>
      <c r="L32" s="112">
        <v>41</v>
      </c>
      <c r="M32" s="112">
        <v>13</v>
      </c>
      <c r="N32" s="112">
        <v>28</v>
      </c>
      <c r="O32" s="112">
        <v>0</v>
      </c>
      <c r="P32" s="112">
        <v>302</v>
      </c>
      <c r="Q32" s="112">
        <v>4</v>
      </c>
    </row>
    <row r="33" spans="2:17" ht="15" thickBot="1" x14ac:dyDescent="0.25">
      <c r="B33" s="66" t="s">
        <v>204</v>
      </c>
      <c r="C33" s="112">
        <v>26</v>
      </c>
      <c r="D33" s="112">
        <v>10</v>
      </c>
      <c r="E33" s="112">
        <v>36</v>
      </c>
      <c r="F33" s="112">
        <v>18</v>
      </c>
      <c r="G33" s="112">
        <f t="shared" si="0"/>
        <v>54</v>
      </c>
      <c r="H33" s="112">
        <v>158</v>
      </c>
      <c r="I33" s="112">
        <v>228</v>
      </c>
      <c r="J33" s="112">
        <v>78</v>
      </c>
      <c r="K33" s="112">
        <v>2215</v>
      </c>
      <c r="L33" s="112">
        <v>48</v>
      </c>
      <c r="M33" s="112">
        <v>17</v>
      </c>
      <c r="N33" s="112">
        <v>29</v>
      </c>
      <c r="O33" s="112">
        <v>2</v>
      </c>
      <c r="P33" s="112">
        <v>343</v>
      </c>
      <c r="Q33" s="112">
        <v>12</v>
      </c>
    </row>
    <row r="34" spans="2:17" ht="15" thickBot="1" x14ac:dyDescent="0.25">
      <c r="B34" s="66" t="s">
        <v>206</v>
      </c>
      <c r="C34" s="112">
        <v>0</v>
      </c>
      <c r="D34" s="112">
        <v>2</v>
      </c>
      <c r="E34" s="112">
        <v>2</v>
      </c>
      <c r="F34" s="112">
        <v>9</v>
      </c>
      <c r="G34" s="112">
        <f t="shared" si="0"/>
        <v>11</v>
      </c>
      <c r="H34" s="112">
        <v>55</v>
      </c>
      <c r="I34" s="112">
        <v>86</v>
      </c>
      <c r="J34" s="112">
        <v>20</v>
      </c>
      <c r="K34" s="112">
        <v>718</v>
      </c>
      <c r="L34" s="112">
        <v>16</v>
      </c>
      <c r="M34" s="112">
        <v>5</v>
      </c>
      <c r="N34" s="112">
        <v>11</v>
      </c>
      <c r="O34" s="112">
        <v>0</v>
      </c>
      <c r="P34" s="112">
        <v>98</v>
      </c>
      <c r="Q34" s="112">
        <v>4</v>
      </c>
    </row>
    <row r="35" spans="2:17" ht="15" thickBot="1" x14ac:dyDescent="0.25">
      <c r="B35" s="66" t="s">
        <v>210</v>
      </c>
      <c r="C35" s="112">
        <v>0</v>
      </c>
      <c r="D35" s="112">
        <v>4</v>
      </c>
      <c r="E35" s="112">
        <v>4</v>
      </c>
      <c r="F35" s="112">
        <v>34</v>
      </c>
      <c r="G35" s="112">
        <f t="shared" si="0"/>
        <v>38</v>
      </c>
      <c r="H35" s="112">
        <v>97</v>
      </c>
      <c r="I35" s="112">
        <v>173</v>
      </c>
      <c r="J35" s="112">
        <v>31</v>
      </c>
      <c r="K35" s="112">
        <v>1398</v>
      </c>
      <c r="L35" s="112">
        <v>115</v>
      </c>
      <c r="M35" s="112">
        <v>48</v>
      </c>
      <c r="N35" s="112">
        <v>62</v>
      </c>
      <c r="O35" s="112">
        <v>5</v>
      </c>
      <c r="P35" s="112">
        <v>91</v>
      </c>
      <c r="Q35" s="112">
        <v>0</v>
      </c>
    </row>
    <row r="36" spans="2:17" ht="15" thickBot="1" x14ac:dyDescent="0.25">
      <c r="B36" s="66" t="s">
        <v>232</v>
      </c>
      <c r="C36" s="112">
        <v>9</v>
      </c>
      <c r="D36" s="112">
        <v>14</v>
      </c>
      <c r="E36" s="112">
        <v>23</v>
      </c>
      <c r="F36" s="112">
        <v>40</v>
      </c>
      <c r="G36" s="112">
        <f t="shared" si="0"/>
        <v>63</v>
      </c>
      <c r="H36" s="112">
        <v>247</v>
      </c>
      <c r="I36" s="112">
        <v>326</v>
      </c>
      <c r="J36" s="112">
        <v>179</v>
      </c>
      <c r="K36" s="112">
        <v>3671</v>
      </c>
      <c r="L36" s="112">
        <v>116</v>
      </c>
      <c r="M36" s="112">
        <v>45</v>
      </c>
      <c r="N36" s="112">
        <v>66</v>
      </c>
      <c r="O36" s="112">
        <v>5</v>
      </c>
      <c r="P36" s="112">
        <v>348</v>
      </c>
      <c r="Q36" s="112">
        <v>27</v>
      </c>
    </row>
    <row r="37" spans="2:17" ht="15" thickBot="1" x14ac:dyDescent="0.25">
      <c r="B37" s="66" t="s">
        <v>198</v>
      </c>
      <c r="C37" s="112">
        <v>336</v>
      </c>
      <c r="D37" s="112">
        <v>282</v>
      </c>
      <c r="E37" s="112">
        <v>618</v>
      </c>
      <c r="F37" s="112">
        <v>507</v>
      </c>
      <c r="G37" s="112">
        <f t="shared" si="0"/>
        <v>1125</v>
      </c>
      <c r="H37" s="112">
        <v>4321</v>
      </c>
      <c r="I37" s="112">
        <v>2970</v>
      </c>
      <c r="J37" s="112">
        <v>751</v>
      </c>
      <c r="K37" s="112">
        <v>30055</v>
      </c>
      <c r="L37" s="112">
        <v>1587</v>
      </c>
      <c r="M37" s="112">
        <v>252</v>
      </c>
      <c r="N37" s="112">
        <v>1124</v>
      </c>
      <c r="O37" s="112">
        <v>211</v>
      </c>
      <c r="P37" s="112">
        <v>1816</v>
      </c>
      <c r="Q37" s="112">
        <v>101</v>
      </c>
    </row>
    <row r="38" spans="2:17" ht="15" thickBot="1" x14ac:dyDescent="0.25">
      <c r="B38" s="66" t="s">
        <v>208</v>
      </c>
      <c r="C38" s="112">
        <v>43</v>
      </c>
      <c r="D38" s="112">
        <v>22</v>
      </c>
      <c r="E38" s="112">
        <v>65</v>
      </c>
      <c r="F38" s="112">
        <v>78</v>
      </c>
      <c r="G38" s="112">
        <f t="shared" si="0"/>
        <v>143</v>
      </c>
      <c r="H38" s="112">
        <v>422</v>
      </c>
      <c r="I38" s="112">
        <v>269</v>
      </c>
      <c r="J38" s="112">
        <v>179</v>
      </c>
      <c r="K38" s="112">
        <v>3972</v>
      </c>
      <c r="L38" s="112">
        <v>416</v>
      </c>
      <c r="M38" s="112">
        <v>106</v>
      </c>
      <c r="N38" s="112">
        <v>282</v>
      </c>
      <c r="O38" s="112">
        <v>28</v>
      </c>
      <c r="P38" s="112">
        <v>329</v>
      </c>
      <c r="Q38" s="112">
        <v>47</v>
      </c>
    </row>
    <row r="39" spans="2:17" ht="15" thickBot="1" x14ac:dyDescent="0.25">
      <c r="B39" s="66" t="s">
        <v>216</v>
      </c>
      <c r="C39" s="112">
        <v>39</v>
      </c>
      <c r="D39" s="112">
        <v>10</v>
      </c>
      <c r="E39" s="112">
        <v>49</v>
      </c>
      <c r="F39" s="112">
        <v>17</v>
      </c>
      <c r="G39" s="112">
        <f t="shared" si="0"/>
        <v>66</v>
      </c>
      <c r="H39" s="112">
        <v>154</v>
      </c>
      <c r="I39" s="112">
        <v>145</v>
      </c>
      <c r="J39" s="112">
        <v>83</v>
      </c>
      <c r="K39" s="112">
        <v>2054</v>
      </c>
      <c r="L39" s="112">
        <v>115</v>
      </c>
      <c r="M39" s="112">
        <v>30</v>
      </c>
      <c r="N39" s="112">
        <v>75</v>
      </c>
      <c r="O39" s="112">
        <v>10</v>
      </c>
      <c r="P39" s="112">
        <v>235</v>
      </c>
      <c r="Q39" s="112">
        <v>5</v>
      </c>
    </row>
    <row r="40" spans="2:17" ht="15" thickBot="1" x14ac:dyDescent="0.25">
      <c r="B40" s="66" t="s">
        <v>230</v>
      </c>
      <c r="C40" s="112">
        <v>13</v>
      </c>
      <c r="D40" s="112">
        <v>19</v>
      </c>
      <c r="E40" s="112">
        <v>32</v>
      </c>
      <c r="F40" s="112">
        <v>53</v>
      </c>
      <c r="G40" s="112">
        <f t="shared" si="0"/>
        <v>85</v>
      </c>
      <c r="H40" s="112">
        <v>432</v>
      </c>
      <c r="I40" s="112">
        <v>313</v>
      </c>
      <c r="J40" s="112">
        <v>208</v>
      </c>
      <c r="K40" s="112">
        <v>4812</v>
      </c>
      <c r="L40" s="112">
        <v>268</v>
      </c>
      <c r="M40" s="112">
        <v>91</v>
      </c>
      <c r="N40" s="112">
        <v>165</v>
      </c>
      <c r="O40" s="112">
        <v>12</v>
      </c>
      <c r="P40" s="112">
        <v>171</v>
      </c>
      <c r="Q40" s="112">
        <v>20</v>
      </c>
    </row>
    <row r="41" spans="2:17" ht="15" thickBot="1" x14ac:dyDescent="0.25">
      <c r="B41" s="66" t="s">
        <v>192</v>
      </c>
      <c r="C41" s="112">
        <v>27</v>
      </c>
      <c r="D41" s="112">
        <v>77</v>
      </c>
      <c r="E41" s="112">
        <v>104</v>
      </c>
      <c r="F41" s="112">
        <v>78</v>
      </c>
      <c r="G41" s="112">
        <f t="shared" si="0"/>
        <v>182</v>
      </c>
      <c r="H41" s="112">
        <v>1083</v>
      </c>
      <c r="I41" s="112">
        <v>834</v>
      </c>
      <c r="J41" s="112">
        <v>553</v>
      </c>
      <c r="K41" s="112">
        <v>9399</v>
      </c>
      <c r="L41" s="112">
        <v>753</v>
      </c>
      <c r="M41" s="112">
        <v>373</v>
      </c>
      <c r="N41" s="112">
        <v>363</v>
      </c>
      <c r="O41" s="112">
        <v>17</v>
      </c>
      <c r="P41" s="112">
        <v>693</v>
      </c>
      <c r="Q41" s="112">
        <v>47</v>
      </c>
    </row>
    <row r="42" spans="2:17" ht="15" thickBot="1" x14ac:dyDescent="0.25">
      <c r="B42" s="66" t="s">
        <v>203</v>
      </c>
      <c r="C42" s="112">
        <v>13</v>
      </c>
      <c r="D42" s="112">
        <v>16</v>
      </c>
      <c r="E42" s="112">
        <v>29</v>
      </c>
      <c r="F42" s="112">
        <v>35</v>
      </c>
      <c r="G42" s="112">
        <f t="shared" si="0"/>
        <v>64</v>
      </c>
      <c r="H42" s="112">
        <v>293</v>
      </c>
      <c r="I42" s="112">
        <v>278</v>
      </c>
      <c r="J42" s="112">
        <v>107</v>
      </c>
      <c r="K42" s="112">
        <v>3053</v>
      </c>
      <c r="L42" s="112">
        <v>178</v>
      </c>
      <c r="M42" s="112">
        <v>54</v>
      </c>
      <c r="N42" s="112">
        <v>124</v>
      </c>
      <c r="O42" s="112">
        <v>0</v>
      </c>
      <c r="P42" s="112">
        <v>250</v>
      </c>
      <c r="Q42" s="112">
        <v>16</v>
      </c>
    </row>
    <row r="43" spans="2:17" ht="15" thickBot="1" x14ac:dyDescent="0.25">
      <c r="B43" s="66" t="s">
        <v>233</v>
      </c>
      <c r="C43" s="112">
        <v>46</v>
      </c>
      <c r="D43" s="112">
        <v>105</v>
      </c>
      <c r="E43" s="112">
        <v>151</v>
      </c>
      <c r="F43" s="112">
        <v>207</v>
      </c>
      <c r="G43" s="112">
        <f t="shared" si="0"/>
        <v>358</v>
      </c>
      <c r="H43" s="112">
        <v>1716</v>
      </c>
      <c r="I43" s="112">
        <v>1685</v>
      </c>
      <c r="J43" s="112">
        <v>424</v>
      </c>
      <c r="K43" s="112">
        <v>13511</v>
      </c>
      <c r="L43" s="112">
        <v>621</v>
      </c>
      <c r="M43" s="112">
        <v>125</v>
      </c>
      <c r="N43" s="112">
        <v>469</v>
      </c>
      <c r="O43" s="112">
        <v>27</v>
      </c>
      <c r="P43" s="112">
        <v>774</v>
      </c>
      <c r="Q43" s="112">
        <v>42</v>
      </c>
    </row>
    <row r="44" spans="2:17" ht="15" thickBot="1" x14ac:dyDescent="0.25">
      <c r="B44" s="66" t="s">
        <v>197</v>
      </c>
      <c r="C44" s="112">
        <v>6</v>
      </c>
      <c r="D44" s="112">
        <v>13</v>
      </c>
      <c r="E44" s="112">
        <v>19</v>
      </c>
      <c r="F44" s="112">
        <v>38</v>
      </c>
      <c r="G44" s="112">
        <f t="shared" si="0"/>
        <v>57</v>
      </c>
      <c r="H44" s="112">
        <v>256</v>
      </c>
      <c r="I44" s="112">
        <v>379</v>
      </c>
      <c r="J44" s="112">
        <v>73</v>
      </c>
      <c r="K44" s="112">
        <v>2734</v>
      </c>
      <c r="L44" s="112">
        <v>82</v>
      </c>
      <c r="M44" s="112">
        <v>26</v>
      </c>
      <c r="N44" s="112">
        <v>51</v>
      </c>
      <c r="O44" s="112">
        <v>5</v>
      </c>
      <c r="P44" s="112">
        <v>443</v>
      </c>
      <c r="Q44" s="112">
        <v>2</v>
      </c>
    </row>
    <row r="45" spans="2:17" ht="15" thickBot="1" x14ac:dyDescent="0.25">
      <c r="B45" s="66" t="s">
        <v>201</v>
      </c>
      <c r="C45" s="112">
        <v>3</v>
      </c>
      <c r="D45" s="112">
        <v>4</v>
      </c>
      <c r="E45" s="112">
        <v>7</v>
      </c>
      <c r="F45" s="112">
        <v>6</v>
      </c>
      <c r="G45" s="112">
        <f t="shared" si="0"/>
        <v>13</v>
      </c>
      <c r="H45" s="112">
        <v>120</v>
      </c>
      <c r="I45" s="112">
        <v>149</v>
      </c>
      <c r="J45" s="112">
        <v>22</v>
      </c>
      <c r="K45" s="112">
        <v>1406</v>
      </c>
      <c r="L45" s="112">
        <v>25</v>
      </c>
      <c r="M45" s="112">
        <v>2</v>
      </c>
      <c r="N45" s="112">
        <v>21</v>
      </c>
      <c r="O45" s="112">
        <v>2</v>
      </c>
      <c r="P45" s="112">
        <v>218</v>
      </c>
      <c r="Q45" s="112">
        <v>4</v>
      </c>
    </row>
    <row r="46" spans="2:17" ht="15.75" customHeight="1" thickBot="1" x14ac:dyDescent="0.25">
      <c r="B46" s="66" t="s">
        <v>190</v>
      </c>
      <c r="C46" s="112">
        <v>9</v>
      </c>
      <c r="D46" s="112">
        <v>13</v>
      </c>
      <c r="E46" s="112">
        <v>22</v>
      </c>
      <c r="F46" s="112">
        <v>84</v>
      </c>
      <c r="G46" s="112">
        <f t="shared" si="0"/>
        <v>106</v>
      </c>
      <c r="H46" s="112">
        <v>499</v>
      </c>
      <c r="I46" s="112">
        <v>867</v>
      </c>
      <c r="J46" s="112">
        <v>83</v>
      </c>
      <c r="K46" s="112">
        <v>4134</v>
      </c>
      <c r="L46" s="112">
        <v>165</v>
      </c>
      <c r="M46" s="112">
        <v>24</v>
      </c>
      <c r="N46" s="112">
        <v>138</v>
      </c>
      <c r="O46" s="112">
        <v>3</v>
      </c>
      <c r="P46" s="112">
        <v>522</v>
      </c>
      <c r="Q46" s="112">
        <v>9</v>
      </c>
    </row>
    <row r="47" spans="2:17" ht="15" thickBot="1" x14ac:dyDescent="0.25">
      <c r="B47" s="66" t="s">
        <v>217</v>
      </c>
      <c r="C47" s="112">
        <v>12</v>
      </c>
      <c r="D47" s="112">
        <v>9</v>
      </c>
      <c r="E47" s="112">
        <v>21</v>
      </c>
      <c r="F47" s="112">
        <v>12</v>
      </c>
      <c r="G47" s="112">
        <f t="shared" si="0"/>
        <v>33</v>
      </c>
      <c r="H47" s="112">
        <v>137</v>
      </c>
      <c r="I47" s="112">
        <v>391</v>
      </c>
      <c r="J47" s="112">
        <v>21</v>
      </c>
      <c r="K47" s="112">
        <v>1247</v>
      </c>
      <c r="L47" s="112">
        <v>36</v>
      </c>
      <c r="M47" s="112">
        <v>3</v>
      </c>
      <c r="N47" s="112">
        <v>32</v>
      </c>
      <c r="O47" s="112">
        <v>1</v>
      </c>
      <c r="P47" s="112">
        <v>344</v>
      </c>
      <c r="Q47" s="112">
        <v>3</v>
      </c>
    </row>
    <row r="48" spans="2:17" ht="15" thickBot="1" x14ac:dyDescent="0.25">
      <c r="B48" s="66" t="s">
        <v>222</v>
      </c>
      <c r="C48" s="112">
        <v>1</v>
      </c>
      <c r="D48" s="112">
        <v>2</v>
      </c>
      <c r="E48" s="112">
        <v>3</v>
      </c>
      <c r="F48" s="112">
        <v>9</v>
      </c>
      <c r="G48" s="112">
        <f t="shared" si="0"/>
        <v>12</v>
      </c>
      <c r="H48" s="112">
        <v>137</v>
      </c>
      <c r="I48" s="112">
        <v>224</v>
      </c>
      <c r="J48" s="112">
        <v>29</v>
      </c>
      <c r="K48" s="112">
        <v>1058</v>
      </c>
      <c r="L48" s="112">
        <v>45</v>
      </c>
      <c r="M48" s="112">
        <v>6</v>
      </c>
      <c r="N48" s="112">
        <v>39</v>
      </c>
      <c r="O48" s="112">
        <v>0</v>
      </c>
      <c r="P48" s="112">
        <v>156</v>
      </c>
      <c r="Q48" s="112">
        <v>2</v>
      </c>
    </row>
    <row r="49" spans="2:17" ht="15" thickBot="1" x14ac:dyDescent="0.25">
      <c r="B49" s="66" t="s">
        <v>224</v>
      </c>
      <c r="C49" s="112">
        <v>11</v>
      </c>
      <c r="D49" s="112">
        <v>8</v>
      </c>
      <c r="E49" s="112">
        <v>19</v>
      </c>
      <c r="F49" s="112">
        <v>42</v>
      </c>
      <c r="G49" s="112">
        <f t="shared" si="0"/>
        <v>61</v>
      </c>
      <c r="H49" s="112">
        <v>345</v>
      </c>
      <c r="I49" s="112">
        <v>603</v>
      </c>
      <c r="J49" s="112">
        <v>101</v>
      </c>
      <c r="K49" s="112">
        <v>3847</v>
      </c>
      <c r="L49" s="112">
        <v>189</v>
      </c>
      <c r="M49" s="112">
        <v>49</v>
      </c>
      <c r="N49" s="112">
        <v>136</v>
      </c>
      <c r="O49" s="112">
        <v>4</v>
      </c>
      <c r="P49" s="112">
        <v>484</v>
      </c>
      <c r="Q49" s="112">
        <v>8</v>
      </c>
    </row>
    <row r="50" spans="2:17" ht="15" thickBot="1" x14ac:dyDescent="0.25">
      <c r="B50" s="66" t="s">
        <v>218</v>
      </c>
      <c r="C50" s="112">
        <v>105</v>
      </c>
      <c r="D50" s="112">
        <v>285</v>
      </c>
      <c r="E50" s="112">
        <v>390</v>
      </c>
      <c r="F50" s="112">
        <v>416</v>
      </c>
      <c r="G50" s="112">
        <f t="shared" si="0"/>
        <v>806</v>
      </c>
      <c r="H50" s="112">
        <v>5918</v>
      </c>
      <c r="I50" s="112">
        <v>5608</v>
      </c>
      <c r="J50" s="112">
        <v>613</v>
      </c>
      <c r="K50" s="112">
        <v>39163</v>
      </c>
      <c r="L50" s="112">
        <v>1044</v>
      </c>
      <c r="M50" s="112">
        <v>123</v>
      </c>
      <c r="N50" s="112">
        <v>883</v>
      </c>
      <c r="O50" s="112">
        <v>38</v>
      </c>
      <c r="P50" s="112">
        <v>3508</v>
      </c>
      <c r="Q50" s="112">
        <v>51</v>
      </c>
    </row>
    <row r="51" spans="2:17" ht="15" thickBot="1" x14ac:dyDescent="0.25">
      <c r="B51" s="66" t="s">
        <v>220</v>
      </c>
      <c r="C51" s="112">
        <v>14</v>
      </c>
      <c r="D51" s="112">
        <v>40</v>
      </c>
      <c r="E51" s="112">
        <v>54</v>
      </c>
      <c r="F51" s="112">
        <v>74</v>
      </c>
      <c r="G51" s="112">
        <f t="shared" si="0"/>
        <v>128</v>
      </c>
      <c r="H51" s="112">
        <v>787</v>
      </c>
      <c r="I51" s="112">
        <v>485</v>
      </c>
      <c r="J51" s="112">
        <v>336</v>
      </c>
      <c r="K51" s="112">
        <v>6832</v>
      </c>
      <c r="L51" s="112">
        <v>527</v>
      </c>
      <c r="M51" s="112">
        <v>229</v>
      </c>
      <c r="N51" s="112">
        <v>283</v>
      </c>
      <c r="O51" s="112">
        <v>15</v>
      </c>
      <c r="P51" s="112">
        <v>499</v>
      </c>
      <c r="Q51" s="112">
        <v>46</v>
      </c>
    </row>
    <row r="52" spans="2:17" ht="15" thickBot="1" x14ac:dyDescent="0.25">
      <c r="B52" s="66" t="s">
        <v>221</v>
      </c>
      <c r="C52" s="112">
        <v>10</v>
      </c>
      <c r="D52" s="112">
        <v>8</v>
      </c>
      <c r="E52" s="112">
        <v>18</v>
      </c>
      <c r="F52" s="112">
        <v>18</v>
      </c>
      <c r="G52" s="112">
        <f t="shared" si="0"/>
        <v>36</v>
      </c>
      <c r="H52" s="112">
        <v>220</v>
      </c>
      <c r="I52" s="112">
        <v>259</v>
      </c>
      <c r="J52" s="112">
        <v>37</v>
      </c>
      <c r="K52" s="112">
        <v>1846</v>
      </c>
      <c r="L52" s="112">
        <v>60</v>
      </c>
      <c r="M52" s="112">
        <v>6</v>
      </c>
      <c r="N52" s="112">
        <v>52</v>
      </c>
      <c r="O52" s="112">
        <v>2</v>
      </c>
      <c r="P52" s="112">
        <v>422</v>
      </c>
      <c r="Q52" s="112">
        <v>3</v>
      </c>
    </row>
    <row r="53" spans="2:17" ht="15" thickBot="1" x14ac:dyDescent="0.25">
      <c r="B53" s="66" t="s">
        <v>194</v>
      </c>
      <c r="C53" s="112">
        <v>1</v>
      </c>
      <c r="D53" s="112">
        <v>8</v>
      </c>
      <c r="E53" s="112">
        <v>9</v>
      </c>
      <c r="F53" s="112">
        <v>9</v>
      </c>
      <c r="G53" s="112">
        <f t="shared" si="0"/>
        <v>18</v>
      </c>
      <c r="H53" s="112">
        <v>202</v>
      </c>
      <c r="I53" s="112">
        <v>376</v>
      </c>
      <c r="J53" s="112">
        <v>38</v>
      </c>
      <c r="K53" s="112">
        <v>892</v>
      </c>
      <c r="L53" s="112">
        <v>49</v>
      </c>
      <c r="M53" s="112">
        <v>8</v>
      </c>
      <c r="N53" s="112">
        <v>41</v>
      </c>
      <c r="O53" s="112">
        <v>0</v>
      </c>
      <c r="P53" s="112">
        <v>852</v>
      </c>
      <c r="Q53" s="112">
        <v>4</v>
      </c>
    </row>
    <row r="54" spans="2:17" ht="15" thickBot="1" x14ac:dyDescent="0.25">
      <c r="B54" s="66" t="s">
        <v>207</v>
      </c>
      <c r="C54" s="112">
        <v>5</v>
      </c>
      <c r="D54" s="112">
        <v>0</v>
      </c>
      <c r="E54" s="112">
        <v>5</v>
      </c>
      <c r="F54" s="112">
        <v>9</v>
      </c>
      <c r="G54" s="112">
        <f t="shared" si="0"/>
        <v>14</v>
      </c>
      <c r="H54" s="112">
        <v>271</v>
      </c>
      <c r="I54" s="112">
        <v>406</v>
      </c>
      <c r="J54" s="112">
        <v>34</v>
      </c>
      <c r="K54" s="112">
        <v>1632</v>
      </c>
      <c r="L54" s="112">
        <v>25</v>
      </c>
      <c r="M54" s="112">
        <v>9</v>
      </c>
      <c r="N54" s="112">
        <v>16</v>
      </c>
      <c r="O54" s="112">
        <v>0</v>
      </c>
      <c r="P54" s="112">
        <v>513</v>
      </c>
      <c r="Q54" s="112">
        <v>1</v>
      </c>
    </row>
    <row r="55" spans="2:17" ht="15" thickBot="1" x14ac:dyDescent="0.25">
      <c r="B55" s="66" t="s">
        <v>199</v>
      </c>
      <c r="C55" s="112">
        <v>15</v>
      </c>
      <c r="D55" s="112">
        <v>44</v>
      </c>
      <c r="E55" s="112">
        <v>59</v>
      </c>
      <c r="F55" s="112">
        <v>15</v>
      </c>
      <c r="G55" s="112">
        <f t="shared" si="0"/>
        <v>74</v>
      </c>
      <c r="H55" s="112">
        <v>706</v>
      </c>
      <c r="I55" s="112">
        <v>1490</v>
      </c>
      <c r="J55" s="112">
        <v>108</v>
      </c>
      <c r="K55" s="112">
        <v>2937</v>
      </c>
      <c r="L55" s="112">
        <v>136</v>
      </c>
      <c r="M55" s="112">
        <v>24</v>
      </c>
      <c r="N55" s="112">
        <v>104</v>
      </c>
      <c r="O55" s="112">
        <v>8</v>
      </c>
      <c r="P55" s="112">
        <v>901</v>
      </c>
      <c r="Q55" s="112">
        <v>10</v>
      </c>
    </row>
    <row r="56" spans="2:17" ht="15" thickBot="1" x14ac:dyDescent="0.25">
      <c r="B56" s="66" t="s">
        <v>11</v>
      </c>
      <c r="C56" s="112">
        <v>12</v>
      </c>
      <c r="D56" s="112">
        <v>1</v>
      </c>
      <c r="E56" s="112">
        <v>13</v>
      </c>
      <c r="F56" s="112">
        <v>0</v>
      </c>
      <c r="G56" s="112">
        <f t="shared" si="0"/>
        <v>13</v>
      </c>
      <c r="H56" s="112">
        <v>107</v>
      </c>
      <c r="I56" s="112">
        <v>179</v>
      </c>
      <c r="J56" s="112">
        <v>29</v>
      </c>
      <c r="K56" s="112">
        <v>1210</v>
      </c>
      <c r="L56" s="112">
        <v>56</v>
      </c>
      <c r="M56" s="112">
        <v>12</v>
      </c>
      <c r="N56" s="112">
        <v>43</v>
      </c>
      <c r="O56" s="112">
        <v>1</v>
      </c>
      <c r="P56" s="112">
        <v>61</v>
      </c>
      <c r="Q56" s="112">
        <v>1</v>
      </c>
    </row>
    <row r="57" spans="2:17" ht="15" thickBot="1" x14ac:dyDescent="0.25">
      <c r="B57" s="68" t="s">
        <v>22</v>
      </c>
      <c r="C57" s="69">
        <f>SUM(C7:C56)</f>
        <v>979</v>
      </c>
      <c r="D57" s="69">
        <f t="shared" ref="D57" si="1">SUM(D7:D56)</f>
        <v>1266</v>
      </c>
      <c r="E57" s="69">
        <f>SUM(E7:E56)</f>
        <v>2245</v>
      </c>
      <c r="F57" s="69">
        <f>SUM(F7:F56)</f>
        <v>2604</v>
      </c>
      <c r="G57" s="69">
        <f>SUM(G7:G56)</f>
        <v>4849</v>
      </c>
      <c r="H57" s="69">
        <f t="shared" ref="H57:Q57" si="2">SUM(H7:H56)</f>
        <v>28219</v>
      </c>
      <c r="I57" s="69">
        <f t="shared" si="2"/>
        <v>30377</v>
      </c>
      <c r="J57" s="69">
        <f>SUM(J7:J56)</f>
        <v>6449</v>
      </c>
      <c r="K57" s="69">
        <f t="shared" si="2"/>
        <v>225536</v>
      </c>
      <c r="L57" s="69">
        <f t="shared" si="2"/>
        <v>10161</v>
      </c>
      <c r="M57" s="69">
        <f t="shared" si="2"/>
        <v>2503</v>
      </c>
      <c r="N57" s="69">
        <f t="shared" si="2"/>
        <v>7097</v>
      </c>
      <c r="O57" s="69">
        <f t="shared" si="2"/>
        <v>561</v>
      </c>
      <c r="P57" s="69">
        <f t="shared" si="2"/>
        <v>25441</v>
      </c>
      <c r="Q57" s="69">
        <f t="shared" si="2"/>
        <v>726</v>
      </c>
    </row>
  </sheetData>
  <pageMargins left="0.7" right="0.7" top="0.75" bottom="0.75" header="0.3" footer="0.3"/>
  <pageSetup paperSize="9" orientation="portrait" vertic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B1:O297"/>
  <sheetViews>
    <sheetView zoomScaleNormal="100" workbookViewId="0"/>
  </sheetViews>
  <sheetFormatPr baseColWidth="10" defaultRowHeight="12.75" x14ac:dyDescent="0.2"/>
  <cols>
    <col min="1" max="1" width="9.85546875" style="13" customWidth="1"/>
    <col min="2" max="2" width="15.28515625" style="13" customWidth="1"/>
    <col min="3" max="3" width="15.5703125" style="13" customWidth="1"/>
    <col min="4" max="4" width="17.42578125" style="13" customWidth="1"/>
    <col min="5" max="5" width="19" style="13" customWidth="1"/>
    <col min="6" max="6" width="20.140625" style="13" customWidth="1"/>
    <col min="7" max="7" width="16" style="13" customWidth="1"/>
    <col min="8" max="8" width="16.85546875" style="13" customWidth="1"/>
    <col min="9" max="19" width="15.28515625" style="13" customWidth="1"/>
    <col min="20" max="16384" width="11.42578125" style="13"/>
  </cols>
  <sheetData>
    <row r="1" spans="2:9" ht="14.25" customHeight="1" x14ac:dyDescent="0.2"/>
    <row r="2" spans="2:9" ht="36" customHeight="1" x14ac:dyDescent="0.2">
      <c r="B2" s="11"/>
      <c r="C2" s="12"/>
      <c r="D2" s="12"/>
    </row>
    <row r="3" spans="2:9" ht="14.25" customHeight="1" x14ac:dyDescent="0.2"/>
    <row r="4" spans="2:9" ht="54.95" customHeight="1" x14ac:dyDescent="0.2">
      <c r="B4" s="43"/>
      <c r="C4" s="44" t="s">
        <v>23</v>
      </c>
      <c r="D4" s="45" t="s">
        <v>110</v>
      </c>
      <c r="E4" s="45" t="s">
        <v>24</v>
      </c>
      <c r="F4" s="45" t="s">
        <v>111</v>
      </c>
    </row>
    <row r="5" spans="2:9" ht="14.25" customHeight="1" thickBot="1" x14ac:dyDescent="0.25">
      <c r="B5" s="41" t="s">
        <v>0</v>
      </c>
      <c r="C5" s="46">
        <v>17449</v>
      </c>
      <c r="D5" s="46">
        <v>28005</v>
      </c>
      <c r="E5" s="42">
        <v>-3.5913586385988176E-2</v>
      </c>
      <c r="F5" s="42">
        <v>-0.10501422134159982</v>
      </c>
      <c r="G5" s="14"/>
      <c r="H5" s="14"/>
    </row>
    <row r="6" spans="2:9" ht="14.25" customHeight="1" thickBot="1" x14ac:dyDescent="0.25">
      <c r="B6" s="36" t="s">
        <v>1</v>
      </c>
      <c r="C6" s="47">
        <v>15620</v>
      </c>
      <c r="D6" s="47">
        <v>27250</v>
      </c>
      <c r="E6" s="39">
        <v>4.5016077170418004E-3</v>
      </c>
      <c r="F6" s="39">
        <v>-9.3720899294931492E-2</v>
      </c>
      <c r="G6" s="14"/>
      <c r="H6" s="14"/>
    </row>
    <row r="7" spans="2:9" ht="14.25" customHeight="1" thickBot="1" x14ac:dyDescent="0.25">
      <c r="B7" s="37" t="s">
        <v>2</v>
      </c>
      <c r="C7" s="47">
        <v>16076</v>
      </c>
      <c r="D7" s="48">
        <v>22440</v>
      </c>
      <c r="E7" s="39">
        <v>2.5713009634403115E-2</v>
      </c>
      <c r="F7" s="39">
        <v>3.8471861859175091E-3</v>
      </c>
      <c r="G7" s="14"/>
      <c r="H7" s="14"/>
    </row>
    <row r="8" spans="2:9" ht="14.25" customHeight="1" thickBot="1" x14ac:dyDescent="0.25">
      <c r="B8" s="38" t="s">
        <v>3</v>
      </c>
      <c r="C8" s="49">
        <v>17104</v>
      </c>
      <c r="D8" s="49">
        <v>29047</v>
      </c>
      <c r="E8" s="40">
        <v>7.9797979797979798E-2</v>
      </c>
      <c r="F8" s="40">
        <v>0.10786071169762386</v>
      </c>
      <c r="G8" s="14"/>
      <c r="H8" s="14"/>
    </row>
    <row r="9" spans="2:9" ht="14.25" customHeight="1" thickBot="1" x14ac:dyDescent="0.25">
      <c r="B9" s="35" t="s">
        <v>4</v>
      </c>
      <c r="C9" s="47">
        <v>19655</v>
      </c>
      <c r="D9" s="47">
        <v>35753</v>
      </c>
      <c r="E9" s="39">
        <f>+(C9-C5)/C5</f>
        <v>0.12642558312797295</v>
      </c>
      <c r="F9" s="39">
        <f>+(D9-D5)/D5</f>
        <v>0.27666488127120159</v>
      </c>
      <c r="G9" s="14"/>
      <c r="H9" s="14"/>
    </row>
    <row r="10" spans="2:9" ht="14.25" customHeight="1" thickBot="1" x14ac:dyDescent="0.25">
      <c r="B10" s="36" t="s">
        <v>5</v>
      </c>
      <c r="C10" s="47">
        <v>24004</v>
      </c>
      <c r="D10" s="47">
        <v>43353</v>
      </c>
      <c r="E10" s="39">
        <f t="shared" ref="E10:E27" si="0">+(C10-C6)/C6</f>
        <v>0.53674775928297058</v>
      </c>
      <c r="F10" s="39">
        <f t="shared" ref="F10:F24" si="1">+(D10-D6)/D6</f>
        <v>0.5909357798165138</v>
      </c>
      <c r="G10" s="14"/>
      <c r="H10" s="14"/>
      <c r="I10" s="15"/>
    </row>
    <row r="11" spans="2:9" ht="14.25" customHeight="1" thickBot="1" x14ac:dyDescent="0.25">
      <c r="B11" s="37" t="s">
        <v>6</v>
      </c>
      <c r="C11" s="47">
        <v>26057</v>
      </c>
      <c r="D11" s="47">
        <v>33370</v>
      </c>
      <c r="E11" s="39">
        <f t="shared" si="0"/>
        <v>0.62086339885543662</v>
      </c>
      <c r="F11" s="39">
        <f t="shared" si="1"/>
        <v>0.48707664884135471</v>
      </c>
      <c r="G11" s="14"/>
      <c r="H11" s="14"/>
      <c r="I11" s="15"/>
    </row>
    <row r="12" spans="2:9" ht="14.25" customHeight="1" thickBot="1" x14ac:dyDescent="0.25">
      <c r="B12" s="38" t="s">
        <v>27</v>
      </c>
      <c r="C12" s="49">
        <v>33209</v>
      </c>
      <c r="D12" s="49">
        <v>45448</v>
      </c>
      <c r="E12" s="40">
        <f t="shared" si="0"/>
        <v>0.94159260991580918</v>
      </c>
      <c r="F12" s="40">
        <f t="shared" si="1"/>
        <v>0.56463662340344956</v>
      </c>
      <c r="G12" s="14"/>
      <c r="H12" s="14"/>
    </row>
    <row r="13" spans="2:9" ht="14.25" customHeight="1" thickBot="1" x14ac:dyDescent="0.25">
      <c r="B13" s="35" t="s">
        <v>28</v>
      </c>
      <c r="C13" s="47">
        <v>38510</v>
      </c>
      <c r="D13" s="47">
        <v>51771</v>
      </c>
      <c r="E13" s="39">
        <f t="shared" si="0"/>
        <v>0.95929788857796994</v>
      </c>
      <c r="F13" s="39">
        <f t="shared" si="1"/>
        <v>0.44801834811064806</v>
      </c>
      <c r="G13" s="14"/>
      <c r="H13" s="14"/>
    </row>
    <row r="14" spans="2:9" ht="14.25" customHeight="1" thickBot="1" x14ac:dyDescent="0.25">
      <c r="B14" s="36" t="s">
        <v>30</v>
      </c>
      <c r="C14" s="47">
        <v>35615</v>
      </c>
      <c r="D14" s="47">
        <v>47207</v>
      </c>
      <c r="E14" s="39">
        <f t="shared" si="0"/>
        <v>0.48371104815864024</v>
      </c>
      <c r="F14" s="39">
        <f t="shared" si="1"/>
        <v>8.8898115470671002E-2</v>
      </c>
      <c r="G14" s="14"/>
      <c r="H14" s="14"/>
    </row>
    <row r="15" spans="2:9" ht="14.25" customHeight="1" thickBot="1" x14ac:dyDescent="0.25">
      <c r="B15" s="37" t="s">
        <v>33</v>
      </c>
      <c r="C15" s="47">
        <v>31576</v>
      </c>
      <c r="D15" s="47">
        <v>39978</v>
      </c>
      <c r="E15" s="39">
        <f t="shared" si="0"/>
        <v>0.21180488928119123</v>
      </c>
      <c r="F15" s="39">
        <f t="shared" si="1"/>
        <v>0.1980221756068325</v>
      </c>
      <c r="G15" s="14"/>
      <c r="H15" s="14"/>
    </row>
    <row r="16" spans="2:9" ht="14.25" customHeight="1" thickBot="1" x14ac:dyDescent="0.25">
      <c r="B16" s="38" t="s">
        <v>35</v>
      </c>
      <c r="C16" s="49">
        <v>29678</v>
      </c>
      <c r="D16" s="49">
        <v>44720</v>
      </c>
      <c r="E16" s="40">
        <f t="shared" si="0"/>
        <v>-0.10632659821132825</v>
      </c>
      <c r="F16" s="40">
        <f t="shared" si="1"/>
        <v>-1.6018306636155607E-2</v>
      </c>
      <c r="G16" s="14"/>
      <c r="H16" s="14"/>
    </row>
    <row r="17" spans="2:8" ht="14.25" customHeight="1" thickBot="1" x14ac:dyDescent="0.25">
      <c r="B17" s="35" t="s">
        <v>37</v>
      </c>
      <c r="C17" s="47">
        <v>31192</v>
      </c>
      <c r="D17" s="47">
        <v>49437</v>
      </c>
      <c r="E17" s="39">
        <f t="shared" si="0"/>
        <v>-0.19002856400934823</v>
      </c>
      <c r="F17" s="39">
        <f t="shared" si="1"/>
        <v>-4.5083154661876339E-2</v>
      </c>
      <c r="G17" s="14"/>
      <c r="H17" s="14"/>
    </row>
    <row r="18" spans="2:8" ht="14.25" customHeight="1" thickBot="1" x14ac:dyDescent="0.25">
      <c r="B18" s="36" t="s">
        <v>44</v>
      </c>
      <c r="C18" s="47">
        <v>28131</v>
      </c>
      <c r="D18" s="47">
        <v>45558</v>
      </c>
      <c r="E18" s="39">
        <f t="shared" si="0"/>
        <v>-0.21013617857644251</v>
      </c>
      <c r="F18" s="39">
        <f t="shared" si="1"/>
        <v>-3.4931260194462688E-2</v>
      </c>
      <c r="G18" s="14"/>
      <c r="H18" s="14"/>
    </row>
    <row r="19" spans="2:8" ht="14.25" customHeight="1" thickBot="1" x14ac:dyDescent="0.25">
      <c r="B19" s="37" t="s">
        <v>56</v>
      </c>
      <c r="C19" s="47">
        <v>26080</v>
      </c>
      <c r="D19" s="47">
        <v>34229</v>
      </c>
      <c r="E19" s="39">
        <f t="shared" si="0"/>
        <v>-0.17405624524955662</v>
      </c>
      <c r="F19" s="39">
        <f t="shared" si="1"/>
        <v>-0.1438040922507379</v>
      </c>
      <c r="G19" s="14"/>
      <c r="H19" s="14"/>
    </row>
    <row r="20" spans="2:8" ht="14.25" customHeight="1" thickBot="1" x14ac:dyDescent="0.25">
      <c r="B20" s="38" t="s">
        <v>58</v>
      </c>
      <c r="C20" s="49">
        <v>26539</v>
      </c>
      <c r="D20" s="49">
        <v>39680</v>
      </c>
      <c r="E20" s="40">
        <f t="shared" si="0"/>
        <v>-0.10576858278859762</v>
      </c>
      <c r="F20" s="40">
        <f t="shared" si="1"/>
        <v>-0.11270125223613596</v>
      </c>
      <c r="G20" s="14"/>
      <c r="H20" s="14"/>
    </row>
    <row r="21" spans="2:8" ht="14.25" customHeight="1" thickBot="1" x14ac:dyDescent="0.25">
      <c r="B21" s="35" t="s">
        <v>60</v>
      </c>
      <c r="C21" s="47">
        <v>30429</v>
      </c>
      <c r="D21" s="47">
        <v>43166</v>
      </c>
      <c r="E21" s="39">
        <f t="shared" si="0"/>
        <v>-2.4461400359066427E-2</v>
      </c>
      <c r="F21" s="39">
        <f t="shared" si="1"/>
        <v>-0.12684831199304164</v>
      </c>
      <c r="G21" s="14"/>
    </row>
    <row r="22" spans="2:8" ht="14.25" customHeight="1" thickBot="1" x14ac:dyDescent="0.25">
      <c r="B22" s="36" t="s">
        <v>62</v>
      </c>
      <c r="C22" s="47">
        <v>28578</v>
      </c>
      <c r="D22" s="47">
        <v>40765</v>
      </c>
      <c r="E22" s="39">
        <f t="shared" si="0"/>
        <v>1.5889943478724539E-2</v>
      </c>
      <c r="F22" s="39">
        <f t="shared" si="1"/>
        <v>-0.1052065498924448</v>
      </c>
      <c r="G22" s="14"/>
    </row>
    <row r="23" spans="2:8" ht="14.25" customHeight="1" thickBot="1" x14ac:dyDescent="0.25">
      <c r="B23" s="37" t="s">
        <v>64</v>
      </c>
      <c r="C23" s="47">
        <v>28651</v>
      </c>
      <c r="D23" s="47">
        <v>32371</v>
      </c>
      <c r="E23" s="39">
        <f t="shared" si="0"/>
        <v>9.8581288343558282E-2</v>
      </c>
      <c r="F23" s="39">
        <f t="shared" si="1"/>
        <v>-5.428145724385755E-2</v>
      </c>
      <c r="G23" s="14"/>
    </row>
    <row r="24" spans="2:8" ht="14.25" customHeight="1" thickBot="1" x14ac:dyDescent="0.25">
      <c r="B24" s="38" t="s">
        <v>71</v>
      </c>
      <c r="C24" s="49">
        <v>29955</v>
      </c>
      <c r="D24" s="49">
        <v>37899</v>
      </c>
      <c r="E24" s="40">
        <f t="shared" si="0"/>
        <v>0.12871622894607934</v>
      </c>
      <c r="F24" s="40">
        <f t="shared" si="1"/>
        <v>-4.4884072580645161E-2</v>
      </c>
      <c r="G24" s="14"/>
    </row>
    <row r="25" spans="2:8" ht="14.25" customHeight="1" thickBot="1" x14ac:dyDescent="0.25">
      <c r="B25" s="35" t="s">
        <v>74</v>
      </c>
      <c r="C25" s="47">
        <v>33651</v>
      </c>
      <c r="D25" s="47">
        <v>40543</v>
      </c>
      <c r="E25" s="39">
        <f t="shared" si="0"/>
        <v>0.10588583259390713</v>
      </c>
      <c r="F25" s="39">
        <f t="shared" ref="F25:F41" si="2">+(D25-D21)/D21</f>
        <v>-6.0765417226520874E-2</v>
      </c>
      <c r="G25" s="14"/>
    </row>
    <row r="26" spans="2:8" ht="14.25" customHeight="1" thickBot="1" x14ac:dyDescent="0.25">
      <c r="B26" s="36" t="s">
        <v>81</v>
      </c>
      <c r="C26" s="47">
        <v>37243</v>
      </c>
      <c r="D26" s="47">
        <v>38655</v>
      </c>
      <c r="E26" s="39">
        <f t="shared" si="0"/>
        <v>0.30320526278955839</v>
      </c>
      <c r="F26" s="39">
        <f t="shared" si="2"/>
        <v>-5.1760088311051146E-2</v>
      </c>
      <c r="G26" s="14"/>
    </row>
    <row r="27" spans="2:8" ht="14.25" customHeight="1" thickBot="1" x14ac:dyDescent="0.25">
      <c r="B27" s="37" t="s">
        <v>87</v>
      </c>
      <c r="C27" s="47">
        <v>38384</v>
      </c>
      <c r="D27" s="47">
        <v>30949</v>
      </c>
      <c r="E27" s="39">
        <f t="shared" si="0"/>
        <v>0.33970891068374576</v>
      </c>
      <c r="F27" s="39">
        <f t="shared" si="2"/>
        <v>-4.3928207346081369E-2</v>
      </c>
      <c r="G27" s="14"/>
    </row>
    <row r="28" spans="2:8" ht="14.25" customHeight="1" thickBot="1" x14ac:dyDescent="0.25">
      <c r="B28" s="38" t="s">
        <v>89</v>
      </c>
      <c r="C28" s="49">
        <v>38126</v>
      </c>
      <c r="D28" s="49">
        <v>36500</v>
      </c>
      <c r="E28" s="40">
        <f t="shared" ref="E28:E41" si="3">+(C28-C24)/C24</f>
        <v>0.27277583041228509</v>
      </c>
      <c r="F28" s="40">
        <f t="shared" si="2"/>
        <v>-3.691390274149714E-2</v>
      </c>
      <c r="G28" s="14"/>
    </row>
    <row r="29" spans="2:8" ht="14.25" customHeight="1" thickBot="1" x14ac:dyDescent="0.25">
      <c r="B29" s="35" t="s">
        <v>94</v>
      </c>
      <c r="C29" s="47">
        <v>41878</v>
      </c>
      <c r="D29" s="47">
        <v>36407</v>
      </c>
      <c r="E29" s="39">
        <f t="shared" si="3"/>
        <v>0.24448010460313216</v>
      </c>
      <c r="F29" s="39">
        <f t="shared" si="2"/>
        <v>-0.10201514441457218</v>
      </c>
      <c r="G29" s="14"/>
    </row>
    <row r="30" spans="2:8" ht="14.25" customHeight="1" thickBot="1" x14ac:dyDescent="0.25">
      <c r="B30" s="36" t="s">
        <v>98</v>
      </c>
      <c r="C30" s="47">
        <v>39682</v>
      </c>
      <c r="D30" s="47">
        <v>40424</v>
      </c>
      <c r="E30" s="39">
        <f t="shared" si="3"/>
        <v>6.5488816690384768E-2</v>
      </c>
      <c r="F30" s="39">
        <f t="shared" si="2"/>
        <v>4.5763808045530978E-2</v>
      </c>
      <c r="G30" s="14"/>
    </row>
    <row r="31" spans="2:8" ht="14.25" customHeight="1" thickBot="1" x14ac:dyDescent="0.25">
      <c r="B31" s="37" t="s">
        <v>101</v>
      </c>
      <c r="C31" s="47">
        <v>33730</v>
      </c>
      <c r="D31" s="47">
        <v>30268</v>
      </c>
      <c r="E31" s="39">
        <f t="shared" si="3"/>
        <v>-0.12124843684868696</v>
      </c>
      <c r="F31" s="39">
        <f t="shared" si="2"/>
        <v>-2.200394196904585E-2</v>
      </c>
    </row>
    <row r="32" spans="2:8" ht="14.25" customHeight="1" thickBot="1" x14ac:dyDescent="0.25">
      <c r="B32" s="38" t="s">
        <v>103</v>
      </c>
      <c r="C32" s="49">
        <v>31506</v>
      </c>
      <c r="D32" s="49">
        <v>34154</v>
      </c>
      <c r="E32" s="40">
        <f t="shared" si="3"/>
        <v>-0.17363478990714998</v>
      </c>
      <c r="F32" s="40">
        <f t="shared" si="2"/>
        <v>-6.4273972602739732E-2</v>
      </c>
    </row>
    <row r="33" spans="2:6" ht="14.25" customHeight="1" thickBot="1" x14ac:dyDescent="0.25">
      <c r="B33" s="35" t="s">
        <v>105</v>
      </c>
      <c r="C33" s="47">
        <v>34327</v>
      </c>
      <c r="D33" s="47">
        <v>37617</v>
      </c>
      <c r="E33" s="39">
        <f t="shared" si="3"/>
        <v>-0.18030947036630213</v>
      </c>
      <c r="F33" s="39">
        <f t="shared" si="2"/>
        <v>3.3235366825061112E-2</v>
      </c>
    </row>
    <row r="34" spans="2:6" ht="14.25" customHeight="1" thickBot="1" x14ac:dyDescent="0.25">
      <c r="B34" s="36" t="s">
        <v>112</v>
      </c>
      <c r="C34" s="47">
        <v>29037</v>
      </c>
      <c r="D34" s="47">
        <v>32948</v>
      </c>
      <c r="E34" s="39">
        <f t="shared" si="3"/>
        <v>-0.26825764830401694</v>
      </c>
      <c r="F34" s="39">
        <f t="shared" si="2"/>
        <v>-0.18493963981792994</v>
      </c>
    </row>
    <row r="35" spans="2:6" ht="15" thickBot="1" x14ac:dyDescent="0.25">
      <c r="B35" s="37" t="s">
        <v>116</v>
      </c>
      <c r="C35" s="47">
        <v>27571</v>
      </c>
      <c r="D35" s="47">
        <v>27999</v>
      </c>
      <c r="E35" s="39">
        <f t="shared" si="3"/>
        <v>-0.18259709457456269</v>
      </c>
      <c r="F35" s="39">
        <f t="shared" si="2"/>
        <v>-7.4963657988634858E-2</v>
      </c>
    </row>
    <row r="36" spans="2:6" ht="15" thickBot="1" x14ac:dyDescent="0.25">
      <c r="B36" s="38" t="s">
        <v>120</v>
      </c>
      <c r="C36" s="49">
        <v>27278</v>
      </c>
      <c r="D36" s="49">
        <v>34299</v>
      </c>
      <c r="E36" s="40">
        <f t="shared" si="3"/>
        <v>-0.13419666095346919</v>
      </c>
      <c r="F36" s="40">
        <f t="shared" si="2"/>
        <v>4.2454763717280552E-3</v>
      </c>
    </row>
    <row r="37" spans="2:6" ht="15" thickBot="1" x14ac:dyDescent="0.25">
      <c r="B37" s="35" t="s">
        <v>122</v>
      </c>
      <c r="C37" s="47">
        <v>28755</v>
      </c>
      <c r="D37" s="47">
        <v>38621</v>
      </c>
      <c r="E37" s="39">
        <f t="shared" si="3"/>
        <v>-0.16232120488245405</v>
      </c>
      <c r="F37" s="39">
        <f t="shared" si="2"/>
        <v>2.6690060345056756E-2</v>
      </c>
    </row>
    <row r="38" spans="2:6" ht="15" thickBot="1" x14ac:dyDescent="0.25">
      <c r="B38" s="36" t="s">
        <v>127</v>
      </c>
      <c r="C38" s="47">
        <v>26417</v>
      </c>
      <c r="D38" s="47">
        <v>31470</v>
      </c>
      <c r="E38" s="39">
        <f t="shared" si="3"/>
        <v>-9.0229706925646594E-2</v>
      </c>
      <c r="F38" s="39">
        <f t="shared" si="2"/>
        <v>-4.4858565011533326E-2</v>
      </c>
    </row>
    <row r="39" spans="2:6" ht="15" thickBot="1" x14ac:dyDescent="0.25">
      <c r="B39" s="37" t="s">
        <v>128</v>
      </c>
      <c r="C39" s="47">
        <v>24957</v>
      </c>
      <c r="D39" s="47">
        <v>26018</v>
      </c>
      <c r="E39" s="39">
        <f t="shared" si="3"/>
        <v>-9.4809763882340137E-2</v>
      </c>
      <c r="F39" s="39">
        <f t="shared" si="2"/>
        <v>-7.0752526875959856E-2</v>
      </c>
    </row>
    <row r="40" spans="2:6" ht="15" thickBot="1" x14ac:dyDescent="0.25">
      <c r="B40" s="38" t="s">
        <v>130</v>
      </c>
      <c r="C40" s="49">
        <v>24328</v>
      </c>
      <c r="D40" s="49">
        <v>29112</v>
      </c>
      <c r="E40" s="40">
        <f t="shared" si="3"/>
        <v>-0.10814575848669257</v>
      </c>
      <c r="F40" s="40">
        <f t="shared" si="2"/>
        <v>-0.15122889880171433</v>
      </c>
    </row>
    <row r="41" spans="2:6" ht="15" thickBot="1" x14ac:dyDescent="0.25">
      <c r="B41" s="35" t="s">
        <v>131</v>
      </c>
      <c r="C41" s="47">
        <v>25182</v>
      </c>
      <c r="D41" s="47">
        <v>27945</v>
      </c>
      <c r="E41" s="39">
        <f t="shared" si="3"/>
        <v>-0.12425665101721439</v>
      </c>
      <c r="F41" s="39">
        <f t="shared" si="2"/>
        <v>-0.27642992154527329</v>
      </c>
    </row>
    <row r="42" spans="2:6" ht="15" thickBot="1" x14ac:dyDescent="0.25">
      <c r="B42" s="36" t="s">
        <v>133</v>
      </c>
      <c r="C42" s="47">
        <v>25866</v>
      </c>
      <c r="D42" s="47">
        <v>30682</v>
      </c>
      <c r="E42" s="39">
        <f t="shared" ref="E42:F44" si="4">+(C42-C38)/C38</f>
        <v>-2.0857780974372565E-2</v>
      </c>
      <c r="F42" s="39">
        <f t="shared" si="4"/>
        <v>-2.5039720368605019E-2</v>
      </c>
    </row>
    <row r="43" spans="2:6" ht="15" thickBot="1" x14ac:dyDescent="0.25">
      <c r="B43" s="37" t="s">
        <v>135</v>
      </c>
      <c r="C43" s="47">
        <v>23364</v>
      </c>
      <c r="D43" s="47">
        <v>24220</v>
      </c>
      <c r="E43" s="39">
        <f t="shared" si="4"/>
        <v>-6.3829787234042548E-2</v>
      </c>
      <c r="F43" s="39">
        <f t="shared" si="4"/>
        <v>-6.9106003536013524E-2</v>
      </c>
    </row>
    <row r="44" spans="2:6" ht="15" thickBot="1" x14ac:dyDescent="0.25">
      <c r="B44" s="38" t="s">
        <v>136</v>
      </c>
      <c r="C44" s="49">
        <v>24509</v>
      </c>
      <c r="D44" s="49">
        <v>29081</v>
      </c>
      <c r="E44" s="40">
        <f t="shared" si="4"/>
        <v>7.4399868464320945E-3</v>
      </c>
      <c r="F44" s="40">
        <f t="shared" si="4"/>
        <v>-1.0648529815883484E-3</v>
      </c>
    </row>
    <row r="45" spans="2:6" ht="15" thickBot="1" x14ac:dyDescent="0.25">
      <c r="B45" s="35" t="s">
        <v>138</v>
      </c>
      <c r="C45" s="47">
        <v>27166</v>
      </c>
      <c r="D45" s="47">
        <v>34041</v>
      </c>
      <c r="E45" s="39">
        <v>7.8786434754983717E-2</v>
      </c>
      <c r="F45" s="39">
        <v>0.21814278046162103</v>
      </c>
    </row>
    <row r="46" spans="2:6" ht="15" thickBot="1" x14ac:dyDescent="0.25">
      <c r="B46" s="36" t="s">
        <v>139</v>
      </c>
      <c r="C46" s="47">
        <v>25869</v>
      </c>
      <c r="D46" s="47">
        <v>32047</v>
      </c>
      <c r="E46" s="39">
        <v>1.1598237067965669E-4</v>
      </c>
      <c r="F46" s="39">
        <v>4.4488625252591098E-2</v>
      </c>
    </row>
    <row r="47" spans="2:6" ht="15" thickBot="1" x14ac:dyDescent="0.25">
      <c r="B47" s="37" t="s">
        <v>140</v>
      </c>
      <c r="C47" s="47">
        <v>26101</v>
      </c>
      <c r="D47" s="47">
        <v>26854</v>
      </c>
      <c r="E47" s="39">
        <v>0.11714603663756207</v>
      </c>
      <c r="F47" s="39">
        <v>0.10875309661436829</v>
      </c>
    </row>
    <row r="48" spans="2:6" ht="15" thickBot="1" x14ac:dyDescent="0.25">
      <c r="B48" s="38" t="s">
        <v>141</v>
      </c>
      <c r="C48" s="49">
        <v>25688</v>
      </c>
      <c r="D48" s="49">
        <v>29408</v>
      </c>
      <c r="E48" s="40">
        <v>4.8104777836713047E-2</v>
      </c>
      <c r="F48" s="40">
        <v>1.1244455142532925E-2</v>
      </c>
    </row>
    <row r="49" spans="2:6" ht="15" thickBot="1" x14ac:dyDescent="0.25">
      <c r="B49" s="35" t="s">
        <v>144</v>
      </c>
      <c r="C49" s="47">
        <v>27589</v>
      </c>
      <c r="D49" s="47">
        <v>31392</v>
      </c>
      <c r="E49" s="39">
        <v>1.5570934256055362E-2</v>
      </c>
      <c r="F49" s="39">
        <v>-7.7817925442848324E-2</v>
      </c>
    </row>
    <row r="50" spans="2:6" ht="15" thickBot="1" x14ac:dyDescent="0.25">
      <c r="B50" s="36" t="s">
        <v>145</v>
      </c>
      <c r="C50" s="47">
        <v>25785</v>
      </c>
      <c r="D50" s="47">
        <v>33573</v>
      </c>
      <c r="E50" s="39">
        <v>-3.2471297692218486E-3</v>
      </c>
      <c r="F50" s="39">
        <v>4.7617561706243955E-2</v>
      </c>
    </row>
    <row r="51" spans="2:6" ht="15" thickBot="1" x14ac:dyDescent="0.25">
      <c r="B51" s="37" t="s">
        <v>146</v>
      </c>
      <c r="C51" s="47">
        <v>26669</v>
      </c>
      <c r="D51" s="47">
        <v>27761</v>
      </c>
      <c r="E51" s="39">
        <v>2.1761618328799665E-2</v>
      </c>
      <c r="F51" s="39">
        <v>3.3775229016161465E-2</v>
      </c>
    </row>
    <row r="52" spans="2:6" ht="15" thickBot="1" x14ac:dyDescent="0.25">
      <c r="B52" s="38" t="s">
        <v>156</v>
      </c>
      <c r="C52" s="49">
        <v>27251</v>
      </c>
      <c r="D52" s="49">
        <v>31480</v>
      </c>
      <c r="E52" s="40">
        <v>6.0845530987231389E-2</v>
      </c>
      <c r="F52" s="40">
        <v>7.0457018498367788E-2</v>
      </c>
    </row>
    <row r="53" spans="2:6" ht="15" thickBot="1" x14ac:dyDescent="0.25">
      <c r="B53" s="41" t="s">
        <v>160</v>
      </c>
      <c r="C53" s="122">
        <v>29386</v>
      </c>
      <c r="D53" s="122">
        <v>34020</v>
      </c>
      <c r="E53" s="39">
        <v>6.513465511616949E-2</v>
      </c>
      <c r="F53" s="39">
        <v>8.3715596330275227E-2</v>
      </c>
    </row>
    <row r="54" spans="2:6" ht="15" thickBot="1" x14ac:dyDescent="0.25">
      <c r="B54" s="41" t="s">
        <v>161</v>
      </c>
      <c r="C54" s="122">
        <v>28121</v>
      </c>
      <c r="D54" s="122">
        <v>33623</v>
      </c>
      <c r="E54" s="39">
        <v>9.0595307349234044E-2</v>
      </c>
      <c r="F54" s="39">
        <v>1.4892919905876746E-3</v>
      </c>
    </row>
    <row r="55" spans="2:6" ht="15" thickBot="1" x14ac:dyDescent="0.25">
      <c r="B55" s="41" t="s">
        <v>163</v>
      </c>
      <c r="C55" s="122">
        <v>30981</v>
      </c>
      <c r="D55" s="122">
        <v>28752</v>
      </c>
      <c r="E55" s="39">
        <v>0.16168585248790732</v>
      </c>
      <c r="F55" s="39">
        <v>3.5697561327041535E-2</v>
      </c>
    </row>
    <row r="56" spans="2:6" ht="15" thickBot="1" x14ac:dyDescent="0.25">
      <c r="B56" s="38" t="s">
        <v>165</v>
      </c>
      <c r="C56" s="49">
        <v>31561</v>
      </c>
      <c r="D56" s="49">
        <v>34857</v>
      </c>
      <c r="E56" s="40">
        <v>0.15815933360243661</v>
      </c>
      <c r="F56" s="40">
        <v>0.10727445997458704</v>
      </c>
    </row>
    <row r="57" spans="2:6" ht="15" thickBot="1" x14ac:dyDescent="0.25">
      <c r="B57" s="41" t="s">
        <v>170</v>
      </c>
      <c r="C57" s="122">
        <v>30597</v>
      </c>
      <c r="D57" s="122">
        <v>32408</v>
      </c>
      <c r="E57" s="39">
        <v>4.1210100047641737E-2</v>
      </c>
      <c r="F57" s="39">
        <v>-4.7383891828336272E-2</v>
      </c>
    </row>
    <row r="58" spans="2:6" ht="15" thickBot="1" x14ac:dyDescent="0.25">
      <c r="B58" s="41" t="s">
        <v>175</v>
      </c>
      <c r="C58" s="122">
        <v>27401</v>
      </c>
      <c r="D58" s="122">
        <v>21297</v>
      </c>
      <c r="E58" s="39">
        <v>-2.5603641406777854E-2</v>
      </c>
      <c r="F58" s="39">
        <v>-0.36659429557148382</v>
      </c>
    </row>
    <row r="59" spans="2:6" ht="15" thickBot="1" x14ac:dyDescent="0.25">
      <c r="B59" s="41" t="s">
        <v>176</v>
      </c>
      <c r="C59" s="122">
        <v>41597</v>
      </c>
      <c r="D59" s="122">
        <v>32446</v>
      </c>
      <c r="E59" s="39">
        <v>0.34266163132242344</v>
      </c>
      <c r="F59" s="39">
        <v>0.12847801892042293</v>
      </c>
    </row>
    <row r="60" spans="2:6" ht="15" thickBot="1" x14ac:dyDescent="0.25">
      <c r="B60" s="38" t="s">
        <v>179</v>
      </c>
      <c r="C60" s="49">
        <v>29692</v>
      </c>
      <c r="D60" s="49">
        <v>31906</v>
      </c>
      <c r="E60" s="40">
        <v>-5.9218655936123694E-2</v>
      </c>
      <c r="F60" s="40">
        <v>-8.466018303353702E-2</v>
      </c>
    </row>
    <row r="61" spans="2:6" ht="15" thickBot="1" x14ac:dyDescent="0.25">
      <c r="B61" s="41" t="s">
        <v>183</v>
      </c>
      <c r="C61" s="122">
        <v>34461</v>
      </c>
      <c r="D61" s="122">
        <v>34356</v>
      </c>
      <c r="E61" s="39">
        <v>0.12628689087165409</v>
      </c>
      <c r="F61" s="39">
        <v>6.0108615156751422E-2</v>
      </c>
    </row>
    <row r="62" spans="2:6" ht="15" thickBot="1" x14ac:dyDescent="0.25">
      <c r="B62" s="41" t="s">
        <v>247</v>
      </c>
      <c r="C62" s="122">
        <f>+'Despidos presentados TSJ'!H23</f>
        <v>28179</v>
      </c>
      <c r="D62" s="122">
        <f>+'Recl. cantidad TSJ'!H23</f>
        <v>32151</v>
      </c>
      <c r="E62" s="39">
        <f>+'Despidos presentados TSJ'!D46</f>
        <v>2.8393124338527791E-2</v>
      </c>
      <c r="F62" s="39">
        <f>+'Recl. cantidad TSJ'!D45</f>
        <v>0.50964924637272857</v>
      </c>
    </row>
    <row r="63" spans="2:6" ht="15" thickBot="1" x14ac:dyDescent="0.25">
      <c r="B63" s="41" t="s">
        <v>264</v>
      </c>
      <c r="C63" s="122">
        <f>+'Despidos presentados TSJ'!I23</f>
        <v>26434</v>
      </c>
      <c r="D63" s="122">
        <f>+'Recl. cantidad TSJ'!I23</f>
        <v>25447</v>
      </c>
      <c r="E63" s="39">
        <f>+'Despidos presentados TSJ'!E46</f>
        <v>-0.36452147991441691</v>
      </c>
      <c r="F63" s="130">
        <f>+'Recl. cantidad TSJ'!E45</f>
        <v>-0.2157122603710781</v>
      </c>
    </row>
    <row r="64" spans="2:6" ht="15" thickBot="1" x14ac:dyDescent="0.25">
      <c r="B64" s="41" t="s">
        <v>268</v>
      </c>
      <c r="C64" s="122">
        <f>+'Despidos presentados TSJ'!J23</f>
        <v>28219</v>
      </c>
      <c r="D64" s="122">
        <f>+'Recl. cantidad TSJ'!J23</f>
        <v>30377</v>
      </c>
      <c r="E64" s="39">
        <f>+'Despidos presentados TSJ'!F46</f>
        <v>-5.120704727321633E-2</v>
      </c>
      <c r="F64" s="130">
        <f>+'Recl. cantidad TSJ'!F45</f>
        <v>-4.9322442337182734E-2</v>
      </c>
    </row>
    <row r="65" spans="2:15" ht="25.5" customHeight="1" x14ac:dyDescent="0.2">
      <c r="B65" s="16"/>
      <c r="C65" s="17"/>
      <c r="D65" s="17"/>
      <c r="E65" s="18"/>
      <c r="F65" s="18"/>
    </row>
    <row r="66" spans="2:15" ht="47.25" customHeight="1" x14ac:dyDescent="0.2">
      <c r="B66" s="19"/>
      <c r="C66" s="12"/>
      <c r="D66" s="12"/>
    </row>
    <row r="67" spans="2:15" x14ac:dyDescent="0.2">
      <c r="B67" s="20"/>
    </row>
    <row r="68" spans="2:15" ht="54.95" customHeight="1" x14ac:dyDescent="0.2">
      <c r="B68" s="43"/>
      <c r="C68" s="44" t="s">
        <v>137</v>
      </c>
      <c r="D68" s="45" t="s">
        <v>78</v>
      </c>
      <c r="E68" s="45" t="s">
        <v>77</v>
      </c>
      <c r="F68" s="45" t="s">
        <v>80</v>
      </c>
      <c r="G68" s="45" t="s">
        <v>7</v>
      </c>
      <c r="H68" s="45" t="s">
        <v>79</v>
      </c>
      <c r="I68" s="45" t="s">
        <v>96</v>
      </c>
      <c r="J68" s="45" t="s">
        <v>97</v>
      </c>
      <c r="L68" s="139" t="s">
        <v>262</v>
      </c>
      <c r="M68" s="140"/>
      <c r="N68" s="140"/>
      <c r="O68" s="140"/>
    </row>
    <row r="69" spans="2:15" ht="14.25" customHeight="1" thickBot="1" x14ac:dyDescent="0.25">
      <c r="B69" s="41" t="s">
        <v>0</v>
      </c>
      <c r="C69" s="46">
        <v>376</v>
      </c>
      <c r="D69" s="46">
        <v>1672</v>
      </c>
      <c r="E69" s="46">
        <v>93</v>
      </c>
      <c r="F69" s="46">
        <v>4170</v>
      </c>
      <c r="G69" s="42">
        <v>8.6705202312138727E-2</v>
      </c>
      <c r="H69" s="42">
        <v>0.31343283582089554</v>
      </c>
      <c r="I69" s="42">
        <v>-0.18421052631578946</v>
      </c>
      <c r="J69" s="42">
        <v>4.1198501872659173E-2</v>
      </c>
      <c r="L69" s="50"/>
      <c r="M69" s="33"/>
      <c r="N69" s="33"/>
      <c r="O69" s="33"/>
    </row>
    <row r="70" spans="2:15" ht="14.25" customHeight="1" thickBot="1" x14ac:dyDescent="0.25">
      <c r="B70" s="36" t="s">
        <v>1</v>
      </c>
      <c r="C70" s="47">
        <v>345</v>
      </c>
      <c r="D70" s="47">
        <v>1917</v>
      </c>
      <c r="E70" s="47">
        <v>101</v>
      </c>
      <c r="F70" s="47">
        <v>4336</v>
      </c>
      <c r="G70" s="39">
        <v>-0.13533834586466165</v>
      </c>
      <c r="H70" s="39">
        <v>0.57648026315789469</v>
      </c>
      <c r="I70" s="39">
        <v>0.5074626865671642</v>
      </c>
      <c r="J70" s="39">
        <v>0.26046511627906976</v>
      </c>
      <c r="L70" s="33"/>
      <c r="M70" s="33"/>
      <c r="N70" s="33"/>
      <c r="O70" s="33"/>
    </row>
    <row r="71" spans="2:15" ht="14.25" customHeight="1" thickBot="1" x14ac:dyDescent="0.25">
      <c r="B71" s="37" t="s">
        <v>2</v>
      </c>
      <c r="C71" s="47">
        <v>364</v>
      </c>
      <c r="D71" s="48">
        <v>903</v>
      </c>
      <c r="E71" s="48">
        <v>78</v>
      </c>
      <c r="F71" s="48">
        <v>3475</v>
      </c>
      <c r="G71" s="39">
        <v>0.35820895522388058</v>
      </c>
      <c r="H71" s="39">
        <v>0.28815977175463625</v>
      </c>
      <c r="I71" s="39">
        <v>0.25806451612903225</v>
      </c>
      <c r="J71" s="39">
        <v>0.20242214532871972</v>
      </c>
      <c r="L71" s="33"/>
      <c r="M71" s="33"/>
      <c r="N71" s="33"/>
      <c r="O71" s="33"/>
    </row>
    <row r="72" spans="2:15" ht="14.25" customHeight="1" thickBot="1" x14ac:dyDescent="0.25">
      <c r="B72" s="38" t="s">
        <v>3</v>
      </c>
      <c r="C72" s="49">
        <v>504</v>
      </c>
      <c r="D72" s="49">
        <v>1451</v>
      </c>
      <c r="E72" s="49">
        <v>108</v>
      </c>
      <c r="F72" s="49">
        <v>4202</v>
      </c>
      <c r="G72" s="40">
        <v>0.58695652173913049</v>
      </c>
      <c r="H72" s="40">
        <v>0.21227197346600332</v>
      </c>
      <c r="I72" s="40">
        <v>0.34146341463414637</v>
      </c>
      <c r="J72" s="40">
        <v>0.09</v>
      </c>
    </row>
    <row r="73" spans="2:15" ht="14.25" customHeight="1" thickBot="1" x14ac:dyDescent="0.25">
      <c r="B73" s="35" t="s">
        <v>4</v>
      </c>
      <c r="C73" s="47">
        <v>666</v>
      </c>
      <c r="D73" s="47">
        <v>1787</v>
      </c>
      <c r="E73" s="47">
        <v>137</v>
      </c>
      <c r="F73" s="47">
        <v>3838</v>
      </c>
      <c r="G73" s="39">
        <f t="shared" ref="G73:G108" si="5">+(C73-C69)/C69</f>
        <v>0.77127659574468088</v>
      </c>
      <c r="H73" s="39">
        <f t="shared" ref="H73:H108" si="6">+(D73-D69)/D69</f>
        <v>6.8779904306220094E-2</v>
      </c>
      <c r="I73" s="39">
        <f t="shared" ref="I73:I108" si="7">+(E73-E69)/E69</f>
        <v>0.4731182795698925</v>
      </c>
      <c r="J73" s="39">
        <f t="shared" ref="J73:J108" si="8">+(F73-F69)/F69</f>
        <v>-7.9616306954436444E-2</v>
      </c>
    </row>
    <row r="74" spans="2:15" ht="14.25" customHeight="1" thickBot="1" x14ac:dyDescent="0.25">
      <c r="B74" s="36" t="s">
        <v>5</v>
      </c>
      <c r="C74" s="47">
        <v>1066</v>
      </c>
      <c r="D74" s="47">
        <v>1916</v>
      </c>
      <c r="E74" s="47">
        <v>167</v>
      </c>
      <c r="F74" s="47">
        <v>4296</v>
      </c>
      <c r="G74" s="39">
        <f t="shared" si="5"/>
        <v>2.0898550724637683</v>
      </c>
      <c r="H74" s="39">
        <f t="shared" si="6"/>
        <v>-5.2164840897235261E-4</v>
      </c>
      <c r="I74" s="39">
        <f t="shared" si="7"/>
        <v>0.65346534653465349</v>
      </c>
      <c r="J74" s="39">
        <f t="shared" si="8"/>
        <v>-9.2250922509225092E-3</v>
      </c>
    </row>
    <row r="75" spans="2:15" ht="14.25" customHeight="1" thickBot="1" x14ac:dyDescent="0.25">
      <c r="B75" s="37" t="s">
        <v>6</v>
      </c>
      <c r="C75" s="47">
        <v>1252</v>
      </c>
      <c r="D75" s="47">
        <v>1686</v>
      </c>
      <c r="E75" s="47">
        <v>182</v>
      </c>
      <c r="F75" s="47">
        <v>3576</v>
      </c>
      <c r="G75" s="39">
        <f t="shared" si="5"/>
        <v>2.4395604395604398</v>
      </c>
      <c r="H75" s="39">
        <f t="shared" si="6"/>
        <v>0.86710963455149503</v>
      </c>
      <c r="I75" s="39">
        <f t="shared" si="7"/>
        <v>1.3333333333333333</v>
      </c>
      <c r="J75" s="39">
        <f t="shared" si="8"/>
        <v>2.906474820143885E-2</v>
      </c>
    </row>
    <row r="76" spans="2:15" ht="14.25" customHeight="1" thickBot="1" x14ac:dyDescent="0.25">
      <c r="B76" s="38" t="s">
        <v>27</v>
      </c>
      <c r="C76" s="49">
        <v>1829</v>
      </c>
      <c r="D76" s="49">
        <v>3938</v>
      </c>
      <c r="E76" s="49">
        <v>451</v>
      </c>
      <c r="F76" s="49">
        <v>4260</v>
      </c>
      <c r="G76" s="40">
        <f t="shared" si="5"/>
        <v>2.628968253968254</v>
      </c>
      <c r="H76" s="40">
        <f t="shared" si="6"/>
        <v>1.7139903514817367</v>
      </c>
      <c r="I76" s="40">
        <f t="shared" si="7"/>
        <v>3.175925925925926</v>
      </c>
      <c r="J76" s="40">
        <f t="shared" si="8"/>
        <v>1.3802950975725845E-2</v>
      </c>
    </row>
    <row r="77" spans="2:15" ht="14.25" customHeight="1" thickBot="1" x14ac:dyDescent="0.25">
      <c r="B77" s="35" t="s">
        <v>28</v>
      </c>
      <c r="C77" s="47">
        <v>2129</v>
      </c>
      <c r="D77" s="47">
        <v>5242</v>
      </c>
      <c r="E77" s="47">
        <v>380</v>
      </c>
      <c r="F77" s="47">
        <v>4633</v>
      </c>
      <c r="G77" s="39">
        <f t="shared" si="5"/>
        <v>2.1966966966966965</v>
      </c>
      <c r="H77" s="39">
        <f t="shared" si="6"/>
        <v>1.9334079462786793</v>
      </c>
      <c r="I77" s="39">
        <f t="shared" si="7"/>
        <v>1.7737226277372262</v>
      </c>
      <c r="J77" s="39">
        <f t="shared" si="8"/>
        <v>0.20713913496612818</v>
      </c>
    </row>
    <row r="78" spans="2:15" ht="14.25" customHeight="1" thickBot="1" x14ac:dyDescent="0.25">
      <c r="B78" s="36" t="s">
        <v>30</v>
      </c>
      <c r="C78" s="47">
        <v>2168</v>
      </c>
      <c r="D78" s="47">
        <v>6154</v>
      </c>
      <c r="E78" s="47">
        <v>476</v>
      </c>
      <c r="F78" s="47">
        <v>4836</v>
      </c>
      <c r="G78" s="39">
        <f t="shared" si="5"/>
        <v>1.0337711069418387</v>
      </c>
      <c r="H78" s="39">
        <f t="shared" si="6"/>
        <v>2.2118997912317329</v>
      </c>
      <c r="I78" s="39">
        <f t="shared" si="7"/>
        <v>1.8502994011976048</v>
      </c>
      <c r="J78" s="39">
        <f t="shared" si="8"/>
        <v>0.12569832402234637</v>
      </c>
    </row>
    <row r="79" spans="2:15" ht="14.25" customHeight="1" thickBot="1" x14ac:dyDescent="0.25">
      <c r="B79" s="37" t="s">
        <v>33</v>
      </c>
      <c r="C79" s="47">
        <v>1591</v>
      </c>
      <c r="D79" s="47">
        <v>3941</v>
      </c>
      <c r="E79" s="47">
        <v>303</v>
      </c>
      <c r="F79" s="47">
        <v>3942</v>
      </c>
      <c r="G79" s="39">
        <f t="shared" si="5"/>
        <v>0.27076677316293929</v>
      </c>
      <c r="H79" s="39">
        <f t="shared" si="6"/>
        <v>1.3374851720047449</v>
      </c>
      <c r="I79" s="39">
        <f t="shared" si="7"/>
        <v>0.6648351648351648</v>
      </c>
      <c r="J79" s="39">
        <f t="shared" si="8"/>
        <v>0.10234899328859061</v>
      </c>
    </row>
    <row r="80" spans="2:15" ht="14.25" customHeight="1" thickBot="1" x14ac:dyDescent="0.25">
      <c r="B80" s="38" t="s">
        <v>35</v>
      </c>
      <c r="C80" s="49">
        <v>1880</v>
      </c>
      <c r="D80" s="49">
        <v>5523</v>
      </c>
      <c r="E80" s="49">
        <v>381</v>
      </c>
      <c r="F80" s="49">
        <v>4332</v>
      </c>
      <c r="G80" s="40">
        <f t="shared" si="5"/>
        <v>2.7884089666484417E-2</v>
      </c>
      <c r="H80" s="40">
        <f t="shared" si="6"/>
        <v>0.40248857287963435</v>
      </c>
      <c r="I80" s="40">
        <f t="shared" si="7"/>
        <v>-0.15521064301552107</v>
      </c>
      <c r="J80" s="40">
        <f t="shared" si="8"/>
        <v>1.6901408450704224E-2</v>
      </c>
    </row>
    <row r="81" spans="2:10" ht="14.25" customHeight="1" thickBot="1" x14ac:dyDescent="0.25">
      <c r="B81" s="35" t="s">
        <v>37</v>
      </c>
      <c r="C81" s="47">
        <v>1901</v>
      </c>
      <c r="D81" s="47">
        <v>5350</v>
      </c>
      <c r="E81" s="47">
        <v>395</v>
      </c>
      <c r="F81" s="47">
        <v>4981</v>
      </c>
      <c r="G81" s="39">
        <f t="shared" si="5"/>
        <v>-0.10709253170502583</v>
      </c>
      <c r="H81" s="39">
        <f t="shared" si="6"/>
        <v>2.0602823349866461E-2</v>
      </c>
      <c r="I81" s="39">
        <f t="shared" si="7"/>
        <v>3.9473684210526314E-2</v>
      </c>
      <c r="J81" s="39">
        <f t="shared" si="8"/>
        <v>7.5113317504856461E-2</v>
      </c>
    </row>
    <row r="82" spans="2:10" ht="14.25" customHeight="1" thickBot="1" x14ac:dyDescent="0.25">
      <c r="B82" s="36" t="s">
        <v>44</v>
      </c>
      <c r="C82" s="47">
        <v>1819</v>
      </c>
      <c r="D82" s="47">
        <v>6089</v>
      </c>
      <c r="E82" s="47">
        <v>410</v>
      </c>
      <c r="F82" s="47">
        <v>4727</v>
      </c>
      <c r="G82" s="39">
        <f t="shared" si="5"/>
        <v>-0.1609778597785978</v>
      </c>
      <c r="H82" s="39">
        <f t="shared" si="6"/>
        <v>-1.0562235944101397E-2</v>
      </c>
      <c r="I82" s="39">
        <f t="shared" si="7"/>
        <v>-0.13865546218487396</v>
      </c>
      <c r="J82" s="39">
        <f t="shared" si="8"/>
        <v>-2.2539288668320927E-2</v>
      </c>
    </row>
    <row r="83" spans="2:10" ht="14.25" customHeight="1" thickBot="1" x14ac:dyDescent="0.25">
      <c r="B83" s="37" t="s">
        <v>56</v>
      </c>
      <c r="C83" s="47">
        <v>1558</v>
      </c>
      <c r="D83" s="47">
        <v>4486</v>
      </c>
      <c r="E83" s="47">
        <v>294</v>
      </c>
      <c r="F83" s="47">
        <v>3619</v>
      </c>
      <c r="G83" s="39">
        <f t="shared" si="5"/>
        <v>-2.0741671904462602E-2</v>
      </c>
      <c r="H83" s="39">
        <f t="shared" si="6"/>
        <v>0.13828977416899263</v>
      </c>
      <c r="I83" s="39">
        <f t="shared" si="7"/>
        <v>-2.9702970297029702E-2</v>
      </c>
      <c r="J83" s="39">
        <f t="shared" si="8"/>
        <v>-8.1938102486047687E-2</v>
      </c>
    </row>
    <row r="84" spans="2:10" ht="14.25" customHeight="1" thickBot="1" x14ac:dyDescent="0.25">
      <c r="B84" s="38" t="s">
        <v>58</v>
      </c>
      <c r="C84" s="49">
        <v>1858</v>
      </c>
      <c r="D84" s="49">
        <v>4544</v>
      </c>
      <c r="E84" s="49">
        <v>387</v>
      </c>
      <c r="F84" s="49">
        <v>4576</v>
      </c>
      <c r="G84" s="40">
        <f t="shared" si="5"/>
        <v>-1.1702127659574468E-2</v>
      </c>
      <c r="H84" s="40">
        <f t="shared" si="6"/>
        <v>-0.1772587361940974</v>
      </c>
      <c r="I84" s="40">
        <f t="shared" si="7"/>
        <v>1.5748031496062992E-2</v>
      </c>
      <c r="J84" s="40">
        <f t="shared" si="8"/>
        <v>5.6325023084025858E-2</v>
      </c>
    </row>
    <row r="85" spans="2:10" ht="14.25" customHeight="1" thickBot="1" x14ac:dyDescent="0.25">
      <c r="B85" s="35" t="s">
        <v>60</v>
      </c>
      <c r="C85" s="47">
        <v>2116</v>
      </c>
      <c r="D85" s="47">
        <v>5021</v>
      </c>
      <c r="E85" s="47">
        <v>361</v>
      </c>
      <c r="F85" s="47">
        <v>5143</v>
      </c>
      <c r="G85" s="39">
        <f t="shared" si="5"/>
        <v>0.11309836927932668</v>
      </c>
      <c r="H85" s="39">
        <f t="shared" si="6"/>
        <v>-6.149532710280374E-2</v>
      </c>
      <c r="I85" s="39">
        <f t="shared" si="7"/>
        <v>-8.6075949367088608E-2</v>
      </c>
      <c r="J85" s="39">
        <f t="shared" si="8"/>
        <v>3.2523589640634412E-2</v>
      </c>
    </row>
    <row r="86" spans="2:10" ht="14.25" customHeight="1" thickBot="1" x14ac:dyDescent="0.25">
      <c r="B86" s="36" t="s">
        <v>62</v>
      </c>
      <c r="C86" s="47">
        <v>1970</v>
      </c>
      <c r="D86" s="47">
        <v>5650</v>
      </c>
      <c r="E86" s="47">
        <v>397</v>
      </c>
      <c r="F86" s="47">
        <v>4874</v>
      </c>
      <c r="G86" s="39">
        <f t="shared" si="5"/>
        <v>8.3012644310060474E-2</v>
      </c>
      <c r="H86" s="39">
        <f t="shared" si="6"/>
        <v>-7.2097224503202495E-2</v>
      </c>
      <c r="I86" s="39">
        <f t="shared" si="7"/>
        <v>-3.1707317073170732E-2</v>
      </c>
      <c r="J86" s="39">
        <f t="shared" si="8"/>
        <v>3.1097947958536071E-2</v>
      </c>
    </row>
    <row r="87" spans="2:10" ht="14.25" customHeight="1" thickBot="1" x14ac:dyDescent="0.25">
      <c r="B87" s="37" t="s">
        <v>64</v>
      </c>
      <c r="C87" s="47">
        <v>1817</v>
      </c>
      <c r="D87" s="47">
        <v>4009</v>
      </c>
      <c r="E87" s="47">
        <v>334</v>
      </c>
      <c r="F87" s="47">
        <v>3969</v>
      </c>
      <c r="G87" s="39">
        <f t="shared" si="5"/>
        <v>0.1662387676508344</v>
      </c>
      <c r="H87" s="39">
        <f t="shared" si="6"/>
        <v>-0.10633080695497102</v>
      </c>
      <c r="I87" s="39">
        <f t="shared" si="7"/>
        <v>0.1360544217687075</v>
      </c>
      <c r="J87" s="39">
        <f t="shared" si="8"/>
        <v>9.6711798839458407E-2</v>
      </c>
    </row>
    <row r="88" spans="2:10" ht="14.25" customHeight="1" thickBot="1" x14ac:dyDescent="0.25">
      <c r="B88" s="38" t="s">
        <v>71</v>
      </c>
      <c r="C88" s="49">
        <v>2124</v>
      </c>
      <c r="D88" s="49">
        <v>5319</v>
      </c>
      <c r="E88" s="49">
        <v>427</v>
      </c>
      <c r="F88" s="49">
        <v>4724</v>
      </c>
      <c r="G88" s="40">
        <f t="shared" si="5"/>
        <v>0.14316469321851452</v>
      </c>
      <c r="H88" s="40">
        <f t="shared" si="6"/>
        <v>0.17055457746478872</v>
      </c>
      <c r="I88" s="40">
        <f t="shared" si="7"/>
        <v>0.10335917312661498</v>
      </c>
      <c r="J88" s="40">
        <f t="shared" si="8"/>
        <v>3.2342657342657344E-2</v>
      </c>
    </row>
    <row r="89" spans="2:10" ht="14.25" customHeight="1" thickBot="1" x14ac:dyDescent="0.25">
      <c r="B89" s="35" t="s">
        <v>74</v>
      </c>
      <c r="C89" s="47">
        <v>2541</v>
      </c>
      <c r="D89" s="47">
        <v>4599</v>
      </c>
      <c r="E89" s="47">
        <v>615</v>
      </c>
      <c r="F89" s="47">
        <v>5089</v>
      </c>
      <c r="G89" s="39">
        <f t="shared" si="5"/>
        <v>0.20085066162570889</v>
      </c>
      <c r="H89" s="39">
        <f t="shared" si="6"/>
        <v>-8.4047002589125674E-2</v>
      </c>
      <c r="I89" s="39">
        <f t="shared" si="7"/>
        <v>0.70360110803324105</v>
      </c>
      <c r="J89" s="39">
        <f t="shared" si="8"/>
        <v>-1.049970834143496E-2</v>
      </c>
    </row>
    <row r="90" spans="2:10" ht="14.25" customHeight="1" thickBot="1" x14ac:dyDescent="0.25">
      <c r="B90" s="36" t="s">
        <v>81</v>
      </c>
      <c r="C90" s="47">
        <v>2666</v>
      </c>
      <c r="D90" s="47">
        <v>4241</v>
      </c>
      <c r="E90" s="47">
        <v>694</v>
      </c>
      <c r="F90" s="47">
        <v>5319</v>
      </c>
      <c r="G90" s="39">
        <f t="shared" si="5"/>
        <v>0.35329949238578678</v>
      </c>
      <c r="H90" s="39">
        <f t="shared" si="6"/>
        <v>-0.24938053097345134</v>
      </c>
      <c r="I90" s="39">
        <f t="shared" si="7"/>
        <v>0.74811083123425692</v>
      </c>
      <c r="J90" s="39">
        <f t="shared" si="8"/>
        <v>9.1300779647107103E-2</v>
      </c>
    </row>
    <row r="91" spans="2:10" ht="14.25" customHeight="1" thickBot="1" x14ac:dyDescent="0.25">
      <c r="B91" s="37" t="s">
        <v>87</v>
      </c>
      <c r="C91" s="47">
        <v>2306</v>
      </c>
      <c r="D91" s="47">
        <v>2599</v>
      </c>
      <c r="E91" s="47">
        <v>528</v>
      </c>
      <c r="F91" s="47">
        <v>4401</v>
      </c>
      <c r="G91" s="39">
        <f t="shared" si="5"/>
        <v>0.26912493120528341</v>
      </c>
      <c r="H91" s="39">
        <f t="shared" si="6"/>
        <v>-0.35170865552506858</v>
      </c>
      <c r="I91" s="39">
        <f t="shared" si="7"/>
        <v>0.58083832335329344</v>
      </c>
      <c r="J91" s="39">
        <f t="shared" si="8"/>
        <v>0.10884353741496598</v>
      </c>
    </row>
    <row r="92" spans="2:10" ht="14.25" customHeight="1" thickBot="1" x14ac:dyDescent="0.25">
      <c r="B92" s="38" t="s">
        <v>89</v>
      </c>
      <c r="C92" s="49">
        <v>2777</v>
      </c>
      <c r="D92" s="49">
        <v>3968</v>
      </c>
      <c r="E92" s="49">
        <v>640</v>
      </c>
      <c r="F92" s="49">
        <v>6469</v>
      </c>
      <c r="G92" s="40">
        <f t="shared" si="5"/>
        <v>0.30743879472693031</v>
      </c>
      <c r="H92" s="40">
        <f t="shared" si="6"/>
        <v>-0.25399511186313217</v>
      </c>
      <c r="I92" s="40">
        <f t="shared" si="7"/>
        <v>0.49882903981264637</v>
      </c>
      <c r="J92" s="40">
        <f t="shared" si="8"/>
        <v>0.36939034716342084</v>
      </c>
    </row>
    <row r="93" spans="2:10" ht="14.25" customHeight="1" thickBot="1" x14ac:dyDescent="0.25">
      <c r="B93" s="35" t="s">
        <v>94</v>
      </c>
      <c r="C93" s="47">
        <v>3207</v>
      </c>
      <c r="D93" s="47">
        <v>3283</v>
      </c>
      <c r="E93" s="47">
        <v>639</v>
      </c>
      <c r="F93" s="47">
        <v>5476</v>
      </c>
      <c r="G93" s="39">
        <f t="shared" si="5"/>
        <v>0.26210153482880755</v>
      </c>
      <c r="H93" s="39">
        <f t="shared" si="6"/>
        <v>-0.28614916286149161</v>
      </c>
      <c r="I93" s="39">
        <f t="shared" si="7"/>
        <v>3.9024390243902439E-2</v>
      </c>
      <c r="J93" s="39">
        <f t="shared" si="8"/>
        <v>7.6046374533307134E-2</v>
      </c>
    </row>
    <row r="94" spans="2:10" ht="14.25" customHeight="1" thickBot="1" x14ac:dyDescent="0.25">
      <c r="B94" s="36" t="s">
        <v>98</v>
      </c>
      <c r="C94" s="47">
        <v>2973</v>
      </c>
      <c r="D94" s="47">
        <v>3592</v>
      </c>
      <c r="E94" s="47">
        <v>633</v>
      </c>
      <c r="F94" s="47">
        <v>6219</v>
      </c>
      <c r="G94" s="39">
        <f t="shared" si="5"/>
        <v>0.11515378844711177</v>
      </c>
      <c r="H94" s="39">
        <f t="shared" si="6"/>
        <v>-0.15302994576750767</v>
      </c>
      <c r="I94" s="39">
        <f t="shared" si="7"/>
        <v>-8.7896253602305477E-2</v>
      </c>
      <c r="J94" s="39">
        <f t="shared" si="8"/>
        <v>0.16920473773265651</v>
      </c>
    </row>
    <row r="95" spans="2:10" ht="14.25" customHeight="1" thickBot="1" x14ac:dyDescent="0.25">
      <c r="B95" s="37" t="s">
        <v>101</v>
      </c>
      <c r="C95" s="47">
        <v>2350</v>
      </c>
      <c r="D95" s="47">
        <v>2779</v>
      </c>
      <c r="E95" s="47">
        <v>491</v>
      </c>
      <c r="F95" s="47">
        <v>5628</v>
      </c>
      <c r="G95" s="39">
        <f t="shared" si="5"/>
        <v>1.9080659150043366E-2</v>
      </c>
      <c r="H95" s="39">
        <f t="shared" si="6"/>
        <v>6.9257406694882645E-2</v>
      </c>
      <c r="I95" s="39">
        <f t="shared" si="7"/>
        <v>-7.0075757575757569E-2</v>
      </c>
      <c r="J95" s="39">
        <f t="shared" si="8"/>
        <v>0.27880027266530333</v>
      </c>
    </row>
    <row r="96" spans="2:10" ht="14.25" customHeight="1" thickBot="1" x14ac:dyDescent="0.25">
      <c r="B96" s="38" t="s">
        <v>103</v>
      </c>
      <c r="C96" s="49">
        <v>2419</v>
      </c>
      <c r="D96" s="49">
        <v>3437</v>
      </c>
      <c r="E96" s="49">
        <v>628</v>
      </c>
      <c r="F96" s="49">
        <v>8742</v>
      </c>
      <c r="G96" s="40">
        <f t="shared" si="5"/>
        <v>-0.12891609650702196</v>
      </c>
      <c r="H96" s="40">
        <f t="shared" si="6"/>
        <v>-0.13382056451612903</v>
      </c>
      <c r="I96" s="40">
        <f t="shared" si="7"/>
        <v>-1.8749999999999999E-2</v>
      </c>
      <c r="J96" s="40">
        <f t="shared" si="8"/>
        <v>0.35136806307002627</v>
      </c>
    </row>
    <row r="97" spans="2:10" ht="14.25" customHeight="1" thickBot="1" x14ac:dyDescent="0.25">
      <c r="B97" s="35" t="s">
        <v>105</v>
      </c>
      <c r="C97" s="47">
        <v>2198</v>
      </c>
      <c r="D97" s="47">
        <v>3346</v>
      </c>
      <c r="E97" s="47">
        <v>487</v>
      </c>
      <c r="F97" s="47">
        <v>10696</v>
      </c>
      <c r="G97" s="39">
        <f t="shared" si="5"/>
        <v>-0.31462425943249145</v>
      </c>
      <c r="H97" s="39">
        <f t="shared" si="6"/>
        <v>1.9189765458422176E-2</v>
      </c>
      <c r="I97" s="39">
        <f t="shared" si="7"/>
        <v>-0.23787167449139279</v>
      </c>
      <c r="J97" s="51">
        <f t="shared" si="8"/>
        <v>0.9532505478451424</v>
      </c>
    </row>
    <row r="98" spans="2:10" ht="14.25" customHeight="1" thickBot="1" x14ac:dyDescent="0.25">
      <c r="B98" s="36" t="s">
        <v>112</v>
      </c>
      <c r="C98" s="47">
        <v>2133</v>
      </c>
      <c r="D98" s="47">
        <v>3419</v>
      </c>
      <c r="E98" s="47">
        <v>538</v>
      </c>
      <c r="F98" s="47">
        <v>10190</v>
      </c>
      <c r="G98" s="39">
        <f t="shared" si="5"/>
        <v>-0.28254288597376387</v>
      </c>
      <c r="H98" s="39">
        <f t="shared" si="6"/>
        <v>-4.8162583518930956E-2</v>
      </c>
      <c r="I98" s="39">
        <f t="shared" si="7"/>
        <v>-0.1500789889415482</v>
      </c>
      <c r="J98" s="39">
        <f t="shared" si="8"/>
        <v>0.63852709438816535</v>
      </c>
    </row>
    <row r="99" spans="2:10" ht="14.25" customHeight="1" thickBot="1" x14ac:dyDescent="0.25">
      <c r="B99" s="37" t="s">
        <v>116</v>
      </c>
      <c r="C99" s="47">
        <v>1843</v>
      </c>
      <c r="D99" s="47">
        <v>2459</v>
      </c>
      <c r="E99" s="47">
        <v>395</v>
      </c>
      <c r="F99" s="47">
        <v>9225</v>
      </c>
      <c r="G99" s="39">
        <f t="shared" si="5"/>
        <v>-0.21574468085106382</v>
      </c>
      <c r="H99" s="39">
        <f t="shared" si="6"/>
        <v>-0.11514933429291112</v>
      </c>
      <c r="I99" s="39">
        <f t="shared" si="7"/>
        <v>-0.1955193482688391</v>
      </c>
      <c r="J99" s="39">
        <f t="shared" si="8"/>
        <v>0.63912579957356075</v>
      </c>
    </row>
    <row r="100" spans="2:10" ht="14.25" customHeight="1" thickBot="1" x14ac:dyDescent="0.25">
      <c r="B100" s="38" t="s">
        <v>120</v>
      </c>
      <c r="C100" s="49">
        <v>1958</v>
      </c>
      <c r="D100" s="49">
        <v>2707</v>
      </c>
      <c r="E100" s="49">
        <v>361</v>
      </c>
      <c r="F100" s="49">
        <v>13158</v>
      </c>
      <c r="G100" s="40">
        <f t="shared" si="5"/>
        <v>-0.19057461761058289</v>
      </c>
      <c r="H100" s="40">
        <f t="shared" si="6"/>
        <v>-0.21239453011347106</v>
      </c>
      <c r="I100" s="40">
        <f t="shared" si="7"/>
        <v>-0.42515923566878983</v>
      </c>
      <c r="J100" s="40">
        <f t="shared" si="8"/>
        <v>0.50514756348661638</v>
      </c>
    </row>
    <row r="101" spans="2:10" ht="14.25" customHeight="1" thickBot="1" x14ac:dyDescent="0.25">
      <c r="B101" s="35" t="s">
        <v>122</v>
      </c>
      <c r="C101" s="47">
        <v>1718</v>
      </c>
      <c r="D101" s="47">
        <v>2600</v>
      </c>
      <c r="E101" s="47">
        <v>389</v>
      </c>
      <c r="F101" s="47">
        <v>14766</v>
      </c>
      <c r="G101" s="39">
        <f t="shared" si="5"/>
        <v>-0.2183803457688808</v>
      </c>
      <c r="H101" s="39">
        <f t="shared" si="6"/>
        <v>-0.22295277943813507</v>
      </c>
      <c r="I101" s="39">
        <f t="shared" si="7"/>
        <v>-0.20123203285420946</v>
      </c>
      <c r="J101" s="39">
        <f t="shared" si="8"/>
        <v>0.38051608077786087</v>
      </c>
    </row>
    <row r="102" spans="2:10" ht="13.5" customHeight="1" thickBot="1" x14ac:dyDescent="0.25">
      <c r="B102" s="36" t="s">
        <v>127</v>
      </c>
      <c r="C102" s="47">
        <v>1593</v>
      </c>
      <c r="D102" s="47">
        <v>2544</v>
      </c>
      <c r="E102" s="47">
        <v>292</v>
      </c>
      <c r="F102" s="47">
        <v>16037</v>
      </c>
      <c r="G102" s="39">
        <f t="shared" si="5"/>
        <v>-0.25316455696202533</v>
      </c>
      <c r="H102" s="39">
        <f t="shared" si="6"/>
        <v>-0.25592278443989469</v>
      </c>
      <c r="I102" s="39">
        <f t="shared" si="7"/>
        <v>-0.45724907063197023</v>
      </c>
      <c r="J102" s="39">
        <f t="shared" si="8"/>
        <v>0.57379784102060849</v>
      </c>
    </row>
    <row r="103" spans="2:10" ht="15" customHeight="1" thickBot="1" x14ac:dyDescent="0.25">
      <c r="B103" s="37" t="s">
        <v>128</v>
      </c>
      <c r="C103" s="47">
        <v>1451</v>
      </c>
      <c r="D103" s="47">
        <v>1718</v>
      </c>
      <c r="E103" s="47">
        <v>245</v>
      </c>
      <c r="F103" s="47">
        <v>14771</v>
      </c>
      <c r="G103" s="39">
        <f t="shared" si="5"/>
        <v>-0.21269669017905588</v>
      </c>
      <c r="H103" s="39">
        <f t="shared" si="6"/>
        <v>-0.3013420089467263</v>
      </c>
      <c r="I103" s="39">
        <f t="shared" si="7"/>
        <v>-0.379746835443038</v>
      </c>
      <c r="J103" s="39">
        <f t="shared" si="8"/>
        <v>0.60119241192411921</v>
      </c>
    </row>
    <row r="104" spans="2:10" ht="15" customHeight="1" thickBot="1" x14ac:dyDescent="0.25">
      <c r="B104" s="38" t="s">
        <v>130</v>
      </c>
      <c r="C104" s="49">
        <v>1526</v>
      </c>
      <c r="D104" s="49">
        <v>2304</v>
      </c>
      <c r="E104" s="49">
        <v>234</v>
      </c>
      <c r="F104" s="49">
        <v>12052</v>
      </c>
      <c r="G104" s="40">
        <f t="shared" si="5"/>
        <v>-0.22063329928498468</v>
      </c>
      <c r="H104" s="40">
        <f t="shared" si="6"/>
        <v>-0.14887329146656816</v>
      </c>
      <c r="I104" s="40">
        <f t="shared" si="7"/>
        <v>-0.35180055401662053</v>
      </c>
      <c r="J104" s="40">
        <f t="shared" si="8"/>
        <v>-8.4055327557379544E-2</v>
      </c>
    </row>
    <row r="105" spans="2:10" ht="15" customHeight="1" thickBot="1" x14ac:dyDescent="0.25">
      <c r="B105" s="35" t="s">
        <v>131</v>
      </c>
      <c r="C105" s="47">
        <v>1689</v>
      </c>
      <c r="D105" s="47">
        <v>2033</v>
      </c>
      <c r="E105" s="47">
        <v>232</v>
      </c>
      <c r="F105" s="47">
        <v>8105</v>
      </c>
      <c r="G105" s="39">
        <f t="shared" si="5"/>
        <v>-1.6880093131548313E-2</v>
      </c>
      <c r="H105" s="39">
        <f t="shared" si="6"/>
        <v>-0.21807692307692308</v>
      </c>
      <c r="I105" s="39">
        <f t="shared" si="7"/>
        <v>-0.40359897172236503</v>
      </c>
      <c r="J105" s="39">
        <f t="shared" si="8"/>
        <v>-0.45110388730868212</v>
      </c>
    </row>
    <row r="106" spans="2:10" ht="15" customHeight="1" thickBot="1" x14ac:dyDescent="0.25">
      <c r="B106" s="36" t="s">
        <v>133</v>
      </c>
      <c r="C106" s="47">
        <v>1847</v>
      </c>
      <c r="D106" s="47">
        <v>2137</v>
      </c>
      <c r="E106" s="47">
        <v>197</v>
      </c>
      <c r="F106" s="47">
        <v>9412</v>
      </c>
      <c r="G106" s="39">
        <f t="shared" si="5"/>
        <v>0.15944758317639673</v>
      </c>
      <c r="H106" s="39">
        <f t="shared" si="6"/>
        <v>-0.15998427672955975</v>
      </c>
      <c r="I106" s="39">
        <f t="shared" si="7"/>
        <v>-0.32534246575342468</v>
      </c>
      <c r="J106" s="39">
        <f t="shared" si="8"/>
        <v>-0.41310718962399451</v>
      </c>
    </row>
    <row r="107" spans="2:10" ht="15" customHeight="1" thickBot="1" x14ac:dyDescent="0.25">
      <c r="B107" s="37" t="s">
        <v>135</v>
      </c>
      <c r="C107" s="47">
        <v>1593</v>
      </c>
      <c r="D107" s="47">
        <v>1314</v>
      </c>
      <c r="E107" s="47">
        <v>156</v>
      </c>
      <c r="F107" s="47">
        <v>7826</v>
      </c>
      <c r="G107" s="39">
        <f t="shared" si="5"/>
        <v>9.7863542384562366E-2</v>
      </c>
      <c r="H107" s="39">
        <f t="shared" si="6"/>
        <v>-0.23515715948777649</v>
      </c>
      <c r="I107" s="39">
        <f t="shared" si="7"/>
        <v>-0.36326530612244901</v>
      </c>
      <c r="J107" s="39">
        <f t="shared" si="8"/>
        <v>-0.47017805158757026</v>
      </c>
    </row>
    <row r="108" spans="2:10" ht="15" customHeight="1" thickBot="1" x14ac:dyDescent="0.25">
      <c r="B108" s="38" t="s">
        <v>136</v>
      </c>
      <c r="C108" s="49">
        <v>1911</v>
      </c>
      <c r="D108" s="49">
        <v>1619</v>
      </c>
      <c r="E108" s="49">
        <v>158</v>
      </c>
      <c r="F108" s="49">
        <v>9287</v>
      </c>
      <c r="G108" s="40">
        <f t="shared" si="5"/>
        <v>0.25229357798165136</v>
      </c>
      <c r="H108" s="40">
        <f t="shared" si="6"/>
        <v>-0.29730902777777779</v>
      </c>
      <c r="I108" s="40">
        <f t="shared" si="7"/>
        <v>-0.3247863247863248</v>
      </c>
      <c r="J108" s="40">
        <f t="shared" si="8"/>
        <v>-0.22942250248921342</v>
      </c>
    </row>
    <row r="109" spans="2:10" ht="15" customHeight="1" thickBot="1" x14ac:dyDescent="0.25">
      <c r="B109" s="35" t="s">
        <v>138</v>
      </c>
      <c r="C109" s="47">
        <v>1937</v>
      </c>
      <c r="D109" s="47">
        <v>1780</v>
      </c>
      <c r="E109" s="47">
        <v>217</v>
      </c>
      <c r="F109" s="47">
        <v>10847</v>
      </c>
      <c r="G109" s="39">
        <v>0.14683244523386618</v>
      </c>
      <c r="H109" s="39">
        <v>-0.12444663059517953</v>
      </c>
      <c r="I109" s="39">
        <v>-6.4655172413793108E-2</v>
      </c>
      <c r="J109" s="39">
        <v>0.33830968537939543</v>
      </c>
    </row>
    <row r="110" spans="2:10" ht="15" customHeight="1" thickBot="1" x14ac:dyDescent="0.25">
      <c r="B110" s="36" t="s">
        <v>139</v>
      </c>
      <c r="C110" s="47">
        <v>2001</v>
      </c>
      <c r="D110" s="47">
        <v>1580</v>
      </c>
      <c r="E110" s="47">
        <v>192</v>
      </c>
      <c r="F110" s="47">
        <v>10299</v>
      </c>
      <c r="G110" s="39">
        <v>8.337845154304277E-2</v>
      </c>
      <c r="H110" s="39">
        <v>-0.26064576509124943</v>
      </c>
      <c r="I110" s="39">
        <v>-2.5380710659898477E-2</v>
      </c>
      <c r="J110" s="39">
        <v>9.4241393965150869E-2</v>
      </c>
    </row>
    <row r="111" spans="2:10" ht="15" customHeight="1" thickBot="1" x14ac:dyDescent="0.25">
      <c r="B111" s="37" t="s">
        <v>140</v>
      </c>
      <c r="C111" s="47">
        <v>1645</v>
      </c>
      <c r="D111" s="47">
        <v>1117</v>
      </c>
      <c r="E111" s="47">
        <v>246</v>
      </c>
      <c r="F111" s="47">
        <v>9305</v>
      </c>
      <c r="G111" s="39">
        <v>3.2642812303829254E-2</v>
      </c>
      <c r="H111" s="39">
        <v>-0.14992389649923896</v>
      </c>
      <c r="I111" s="39">
        <v>0.57692307692307687</v>
      </c>
      <c r="J111" s="39">
        <v>0.18898543317147967</v>
      </c>
    </row>
    <row r="112" spans="2:10" ht="15" customHeight="1" thickBot="1" x14ac:dyDescent="0.25">
      <c r="B112" s="38" t="s">
        <v>141</v>
      </c>
      <c r="C112" s="49">
        <v>2011</v>
      </c>
      <c r="D112" s="49">
        <v>1323</v>
      </c>
      <c r="E112" s="49">
        <v>190</v>
      </c>
      <c r="F112" s="49">
        <v>12276</v>
      </c>
      <c r="G112" s="40">
        <v>5.2328623757195186E-2</v>
      </c>
      <c r="H112" s="40">
        <v>-0.18282890673255095</v>
      </c>
      <c r="I112" s="40">
        <v>0.20253164556962025</v>
      </c>
      <c r="J112" s="40">
        <v>0.32184774415850115</v>
      </c>
    </row>
    <row r="113" spans="2:10" ht="15" customHeight="1" thickBot="1" x14ac:dyDescent="0.25">
      <c r="B113" s="35" t="s">
        <v>144</v>
      </c>
      <c r="C113" s="47">
        <v>2162</v>
      </c>
      <c r="D113" s="47">
        <v>1377</v>
      </c>
      <c r="E113" s="47">
        <v>389</v>
      </c>
      <c r="F113" s="47">
        <v>13875</v>
      </c>
      <c r="G113" s="39">
        <v>0.11615900877645845</v>
      </c>
      <c r="H113" s="39">
        <v>-0.22640449438202248</v>
      </c>
      <c r="I113" s="39">
        <v>0.79262672811059909</v>
      </c>
      <c r="J113" s="39">
        <v>0.27915552687378997</v>
      </c>
    </row>
    <row r="114" spans="2:10" ht="15" customHeight="1" thickBot="1" x14ac:dyDescent="0.25">
      <c r="B114" s="36" t="s">
        <v>145</v>
      </c>
      <c r="C114" s="47">
        <v>2410</v>
      </c>
      <c r="D114" s="47">
        <v>1321</v>
      </c>
      <c r="E114" s="47">
        <v>179</v>
      </c>
      <c r="F114" s="47">
        <v>15660</v>
      </c>
      <c r="G114" s="39">
        <v>0.20439780109945027</v>
      </c>
      <c r="H114" s="39">
        <v>-0.16392405063291141</v>
      </c>
      <c r="I114" s="39">
        <v>-6.7708333333333329E-2</v>
      </c>
      <c r="J114" s="39">
        <v>0.52053597436644339</v>
      </c>
    </row>
    <row r="115" spans="2:10" ht="15" customHeight="1" thickBot="1" x14ac:dyDescent="0.25">
      <c r="B115" s="37" t="s">
        <v>146</v>
      </c>
      <c r="C115" s="47">
        <v>1953</v>
      </c>
      <c r="D115" s="47">
        <v>848</v>
      </c>
      <c r="E115" s="47">
        <v>189</v>
      </c>
      <c r="F115" s="47">
        <v>14718</v>
      </c>
      <c r="G115" s="39">
        <v>0.18723404255319148</v>
      </c>
      <c r="H115" s="39">
        <v>-0.24082363473589974</v>
      </c>
      <c r="I115" s="39">
        <v>-0.23170731707317074</v>
      </c>
      <c r="J115" s="39">
        <v>0.58173025255239119</v>
      </c>
    </row>
    <row r="116" spans="2:10" ht="15" customHeight="1" thickBot="1" x14ac:dyDescent="0.25">
      <c r="B116" s="38" t="s">
        <v>156</v>
      </c>
      <c r="C116" s="49">
        <v>2590</v>
      </c>
      <c r="D116" s="49">
        <v>1296</v>
      </c>
      <c r="E116" s="49">
        <v>159</v>
      </c>
      <c r="F116" s="49">
        <v>20326</v>
      </c>
      <c r="G116" s="40">
        <v>0.28791645947289907</v>
      </c>
      <c r="H116" s="40">
        <v>-2.0408163265306121E-2</v>
      </c>
      <c r="I116" s="40">
        <v>-0.16315789473684211</v>
      </c>
      <c r="J116" s="40">
        <v>0.65575105897686548</v>
      </c>
    </row>
    <row r="117" spans="2:10" ht="15" customHeight="1" thickBot="1" x14ac:dyDescent="0.25">
      <c r="B117" s="41" t="s">
        <v>160</v>
      </c>
      <c r="C117" s="122">
        <v>2796</v>
      </c>
      <c r="D117" s="122">
        <v>1255</v>
      </c>
      <c r="E117" s="122">
        <v>202</v>
      </c>
      <c r="F117" s="122">
        <v>24253</v>
      </c>
      <c r="G117" s="39">
        <v>0.29324699352451433</v>
      </c>
      <c r="H117" s="39">
        <v>-8.8598402323892517E-2</v>
      </c>
      <c r="I117" s="39">
        <v>-0.48071979434447298</v>
      </c>
      <c r="J117" s="39">
        <v>0.74796396396396392</v>
      </c>
    </row>
    <row r="118" spans="2:10" ht="15" customHeight="1" thickBot="1" x14ac:dyDescent="0.25">
      <c r="B118" s="41" t="s">
        <v>161</v>
      </c>
      <c r="C118" s="122">
        <v>2982</v>
      </c>
      <c r="D118" s="122">
        <v>1228</v>
      </c>
      <c r="E118" s="122">
        <v>186</v>
      </c>
      <c r="F118" s="122">
        <v>22041</v>
      </c>
      <c r="G118" s="39">
        <v>0.23734439834024895</v>
      </c>
      <c r="H118" s="39">
        <v>-7.0401211203633615E-2</v>
      </c>
      <c r="I118" s="39">
        <v>3.9106145251396648E-2</v>
      </c>
      <c r="J118" s="39">
        <v>0.40747126436781611</v>
      </c>
    </row>
    <row r="119" spans="2:10" ht="15" customHeight="1" thickBot="1" x14ac:dyDescent="0.25">
      <c r="B119" s="41" t="s">
        <v>163</v>
      </c>
      <c r="C119" s="122">
        <v>2719</v>
      </c>
      <c r="D119" s="122">
        <v>908</v>
      </c>
      <c r="E119" s="122">
        <v>155</v>
      </c>
      <c r="F119" s="122">
        <v>21650</v>
      </c>
      <c r="G119" s="39">
        <v>0.39221710189452125</v>
      </c>
      <c r="H119" s="39">
        <v>7.0754716981132074E-2</v>
      </c>
      <c r="I119" s="39">
        <v>-0.17989417989417988</v>
      </c>
      <c r="J119" s="39">
        <v>0.47098790596548445</v>
      </c>
    </row>
    <row r="120" spans="2:10" ht="15" customHeight="1" thickBot="1" x14ac:dyDescent="0.25">
      <c r="B120" s="38" t="s">
        <v>165</v>
      </c>
      <c r="C120" s="49">
        <v>3534</v>
      </c>
      <c r="D120" s="49">
        <v>1167</v>
      </c>
      <c r="E120" s="49">
        <v>140</v>
      </c>
      <c r="F120" s="49">
        <v>28858</v>
      </c>
      <c r="G120" s="40">
        <v>0.36447876447876448</v>
      </c>
      <c r="H120" s="40">
        <v>-9.9537037037037035E-2</v>
      </c>
      <c r="I120" s="40">
        <v>-0.11949685534591195</v>
      </c>
      <c r="J120" s="40">
        <v>0.41975794548853684</v>
      </c>
    </row>
    <row r="121" spans="2:10" ht="15" customHeight="1" thickBot="1" x14ac:dyDescent="0.25">
      <c r="B121" s="41" t="s">
        <v>170</v>
      </c>
      <c r="C121" s="122">
        <v>3274</v>
      </c>
      <c r="D121" s="122">
        <v>1088</v>
      </c>
      <c r="E121" s="122">
        <v>315</v>
      </c>
      <c r="F121" s="122">
        <v>24825</v>
      </c>
      <c r="G121" s="39">
        <v>0.17095851216022889</v>
      </c>
      <c r="H121" s="39">
        <v>-0.13306772908366535</v>
      </c>
      <c r="I121" s="39">
        <v>0.55940594059405946</v>
      </c>
      <c r="J121" s="39">
        <v>2.3584711169752196E-2</v>
      </c>
    </row>
    <row r="122" spans="2:10" ht="15" customHeight="1" thickBot="1" x14ac:dyDescent="0.25">
      <c r="B122" s="41" t="s">
        <v>175</v>
      </c>
      <c r="C122" s="122">
        <v>2305</v>
      </c>
      <c r="D122" s="122">
        <v>671</v>
      </c>
      <c r="E122" s="122">
        <v>149</v>
      </c>
      <c r="F122" s="122">
        <v>13516</v>
      </c>
      <c r="G122" s="39">
        <v>-0.22702883970489604</v>
      </c>
      <c r="H122" s="39">
        <v>-0.45358306188925079</v>
      </c>
      <c r="I122" s="39">
        <v>-0.19892473118279569</v>
      </c>
      <c r="J122" s="39">
        <v>-0.38677918424753865</v>
      </c>
    </row>
    <row r="123" spans="2:10" ht="15" customHeight="1" thickBot="1" x14ac:dyDescent="0.25">
      <c r="B123" s="41" t="s">
        <v>176</v>
      </c>
      <c r="C123" s="122">
        <v>3649</v>
      </c>
      <c r="D123" s="122">
        <v>1005</v>
      </c>
      <c r="E123" s="122">
        <v>151</v>
      </c>
      <c r="F123" s="122">
        <v>15237</v>
      </c>
      <c r="G123" s="39">
        <v>0.34203751379183522</v>
      </c>
      <c r="H123" s="39">
        <v>0.10682819383259912</v>
      </c>
      <c r="I123" s="39">
        <v>-2.5806451612903226E-2</v>
      </c>
      <c r="J123" s="39">
        <v>-0.29621247113163973</v>
      </c>
    </row>
    <row r="124" spans="2:10" ht="15" customHeight="1" thickBot="1" x14ac:dyDescent="0.25">
      <c r="B124" s="38" t="s">
        <v>179</v>
      </c>
      <c r="C124" s="49">
        <v>4513</v>
      </c>
      <c r="D124" s="49">
        <v>1259</v>
      </c>
      <c r="E124" s="49">
        <v>239</v>
      </c>
      <c r="F124" s="49">
        <v>17156</v>
      </c>
      <c r="G124" s="40">
        <v>0.27702320316921336</v>
      </c>
      <c r="H124" s="40">
        <v>7.8834618680377042E-2</v>
      </c>
      <c r="I124" s="40">
        <v>0.70714285714285718</v>
      </c>
      <c r="J124" s="40">
        <v>-0.40550280684732137</v>
      </c>
    </row>
    <row r="125" spans="2:10" ht="15" customHeight="1" thickBot="1" x14ac:dyDescent="0.25">
      <c r="B125" s="41" t="s">
        <v>183</v>
      </c>
      <c r="C125" s="122">
        <v>4925</v>
      </c>
      <c r="D125" s="122">
        <v>1073</v>
      </c>
      <c r="E125" s="122">
        <v>205</v>
      </c>
      <c r="F125" s="122">
        <v>14277</v>
      </c>
      <c r="G125" s="39">
        <v>0.5042761148442273</v>
      </c>
      <c r="H125" s="39">
        <v>-1.3786764705882353E-2</v>
      </c>
      <c r="I125" s="39">
        <v>-0.34920634920634919</v>
      </c>
      <c r="J125" s="39">
        <v>-0.42449144008056394</v>
      </c>
    </row>
    <row r="126" spans="2:10" ht="15" customHeight="1" thickBot="1" x14ac:dyDescent="0.25">
      <c r="B126" s="41" t="s">
        <v>247</v>
      </c>
      <c r="C126" s="122">
        <f>+'Total concursos TSJ'!H23</f>
        <v>5017</v>
      </c>
      <c r="D126" s="122">
        <v>1342</v>
      </c>
      <c r="E126" s="122">
        <v>220</v>
      </c>
      <c r="F126" s="122">
        <v>15362</v>
      </c>
      <c r="G126" s="39">
        <f>+'Total concursos TSJ'!D45</f>
        <v>1.1765726681127984</v>
      </c>
      <c r="H126" s="39">
        <f>+(D126-D122)/D122</f>
        <v>1</v>
      </c>
      <c r="I126" s="39">
        <f t="shared" ref="I126:J128" si="9">+(E126-E122)/E122</f>
        <v>0.47651006711409394</v>
      </c>
      <c r="J126" s="39">
        <f t="shared" si="9"/>
        <v>0.1365788694880142</v>
      </c>
    </row>
    <row r="127" spans="2:10" ht="15" customHeight="1" thickBot="1" x14ac:dyDescent="0.25">
      <c r="B127" s="41" t="s">
        <v>264</v>
      </c>
      <c r="C127" s="122">
        <f>+'Total concursos TSJ'!I23</f>
        <v>4101</v>
      </c>
      <c r="D127" s="122">
        <v>941</v>
      </c>
      <c r="E127" s="122">
        <v>185</v>
      </c>
      <c r="F127" s="122">
        <v>12469</v>
      </c>
      <c r="G127" s="39">
        <f>+'Total concursos TSJ'!E45</f>
        <v>0.1238695533022746</v>
      </c>
      <c r="H127" s="39">
        <f>+(D127-D123)/D123</f>
        <v>-6.3681592039800991E-2</v>
      </c>
      <c r="I127" s="39">
        <f t="shared" si="9"/>
        <v>0.2251655629139073</v>
      </c>
      <c r="J127" s="39">
        <f t="shared" si="9"/>
        <v>-0.18166305703222418</v>
      </c>
    </row>
    <row r="128" spans="2:10" ht="15" customHeight="1" thickBot="1" x14ac:dyDescent="0.25">
      <c r="B128" s="41" t="s">
        <v>268</v>
      </c>
      <c r="C128" s="122">
        <f>+'Total concursos TSJ'!J23</f>
        <v>4849</v>
      </c>
      <c r="D128" s="122">
        <v>1171</v>
      </c>
      <c r="E128" s="122">
        <v>208</v>
      </c>
      <c r="F128" s="122">
        <v>15027</v>
      </c>
      <c r="G128" s="130">
        <f>+'Total concursos TSJ'!F45</f>
        <v>7.445158431198759E-2</v>
      </c>
      <c r="H128" s="39">
        <f>+(D128-D124)/D124</f>
        <v>-6.9896743447180304E-2</v>
      </c>
      <c r="I128" s="39">
        <f t="shared" si="9"/>
        <v>-0.1297071129707113</v>
      </c>
      <c r="J128" s="39">
        <f t="shared" si="9"/>
        <v>-0.12409652599673583</v>
      </c>
    </row>
    <row r="129" spans="2:12" ht="25.5" customHeight="1" x14ac:dyDescent="0.2">
      <c r="B129" s="20"/>
      <c r="C129" s="21"/>
      <c r="D129" s="21"/>
      <c r="E129" s="21"/>
      <c r="F129" s="20"/>
      <c r="G129" s="21"/>
      <c r="H129" s="22"/>
      <c r="I129" s="22"/>
      <c r="J129" s="22"/>
      <c r="K129" s="22"/>
      <c r="L129" s="22"/>
    </row>
    <row r="130" spans="2:12" ht="48" customHeight="1" x14ac:dyDescent="0.2">
      <c r="B130" s="19"/>
      <c r="C130" s="23"/>
      <c r="D130" s="23"/>
      <c r="E130" s="23"/>
      <c r="F130" s="24"/>
      <c r="G130" s="23"/>
      <c r="H130" s="22"/>
      <c r="I130" s="22"/>
      <c r="J130" s="22"/>
      <c r="K130" s="22"/>
      <c r="L130" s="22"/>
    </row>
    <row r="132" spans="2:12" ht="54.95" customHeight="1" x14ac:dyDescent="0.2">
      <c r="C132" s="45" t="s">
        <v>12</v>
      </c>
      <c r="D132" s="45" t="s">
        <v>41</v>
      </c>
      <c r="E132" s="45" t="s">
        <v>164</v>
      </c>
      <c r="F132" s="45" t="s">
        <v>13</v>
      </c>
      <c r="G132" s="45" t="s">
        <v>42</v>
      </c>
      <c r="H132" s="45" t="s">
        <v>263</v>
      </c>
    </row>
    <row r="133" spans="2:12" ht="14.25" customHeight="1" thickBot="1" x14ac:dyDescent="0.25">
      <c r="B133" s="41" t="s">
        <v>0</v>
      </c>
      <c r="C133" s="46">
        <v>5688</v>
      </c>
      <c r="D133" s="46">
        <v>117595</v>
      </c>
      <c r="E133" s="46"/>
      <c r="F133" s="42">
        <v>0.19596299411269974</v>
      </c>
      <c r="G133" s="42">
        <v>0.19596299411269974</v>
      </c>
      <c r="H133" s="42"/>
    </row>
    <row r="134" spans="2:12" ht="14.25" customHeight="1" thickBot="1" x14ac:dyDescent="0.25">
      <c r="B134" s="36" t="s">
        <v>1</v>
      </c>
      <c r="C134" s="47">
        <v>5935</v>
      </c>
      <c r="D134" s="47">
        <v>105562</v>
      </c>
      <c r="E134" s="47"/>
      <c r="F134" s="39">
        <v>0.2964176496286588</v>
      </c>
      <c r="G134" s="39">
        <v>0.2964176496286588</v>
      </c>
      <c r="H134" s="39"/>
    </row>
    <row r="135" spans="2:12" ht="14.25" customHeight="1" thickBot="1" x14ac:dyDescent="0.25">
      <c r="B135" s="37" t="s">
        <v>2</v>
      </c>
      <c r="C135" s="47">
        <v>5484</v>
      </c>
      <c r="D135" s="47">
        <v>82411</v>
      </c>
      <c r="E135" s="47"/>
      <c r="F135" s="39">
        <v>0.60491659350307292</v>
      </c>
      <c r="G135" s="39">
        <v>0.60491659350307292</v>
      </c>
      <c r="H135" s="39"/>
    </row>
    <row r="136" spans="2:12" ht="14.25" customHeight="1" thickBot="1" x14ac:dyDescent="0.25">
      <c r="B136" s="38" t="s">
        <v>3</v>
      </c>
      <c r="C136" s="49">
        <v>8836</v>
      </c>
      <c r="D136" s="49">
        <v>115031</v>
      </c>
      <c r="E136" s="49"/>
      <c r="F136" s="40">
        <v>0.81400123177992201</v>
      </c>
      <c r="G136" s="40">
        <v>0.81400123177992201</v>
      </c>
      <c r="H136" s="40"/>
    </row>
    <row r="137" spans="2:12" ht="14.25" customHeight="1" thickBot="1" x14ac:dyDescent="0.25">
      <c r="B137" s="41" t="s">
        <v>4</v>
      </c>
      <c r="C137" s="47">
        <v>11050</v>
      </c>
      <c r="D137" s="47">
        <v>121829</v>
      </c>
      <c r="E137" s="47"/>
      <c r="F137" s="39">
        <f t="shared" ref="F137:F172" si="10">+(C137-C133)/C133</f>
        <v>0.94268635724331928</v>
      </c>
      <c r="G137" s="39">
        <f t="shared" ref="G137:G172" si="11">+(D137-D133)/D133</f>
        <v>3.6004932182490755E-2</v>
      </c>
      <c r="H137" s="39"/>
    </row>
    <row r="138" spans="2:12" ht="14.25" customHeight="1" thickBot="1" x14ac:dyDescent="0.25">
      <c r="B138" s="36" t="s">
        <v>5</v>
      </c>
      <c r="C138" s="47">
        <v>12938</v>
      </c>
      <c r="D138" s="47">
        <v>168029</v>
      </c>
      <c r="E138" s="47"/>
      <c r="F138" s="39">
        <f t="shared" si="10"/>
        <v>1.179949452401011</v>
      </c>
      <c r="G138" s="39">
        <f t="shared" si="11"/>
        <v>0.59175650328716778</v>
      </c>
      <c r="H138" s="39"/>
    </row>
    <row r="139" spans="2:12" ht="14.25" customHeight="1" thickBot="1" x14ac:dyDescent="0.25">
      <c r="B139" s="37" t="s">
        <v>6</v>
      </c>
      <c r="C139" s="47">
        <v>13487</v>
      </c>
      <c r="D139" s="47">
        <v>141751</v>
      </c>
      <c r="E139" s="47"/>
      <c r="F139" s="39">
        <f t="shared" si="10"/>
        <v>1.4593362509117433</v>
      </c>
      <c r="G139" s="39">
        <f t="shared" si="11"/>
        <v>0.72004950795403522</v>
      </c>
      <c r="H139" s="39"/>
    </row>
    <row r="140" spans="2:12" ht="14.25" customHeight="1" thickBot="1" x14ac:dyDescent="0.25">
      <c r="B140" s="38" t="s">
        <v>27</v>
      </c>
      <c r="C140" s="49">
        <v>21211</v>
      </c>
      <c r="D140" s="49">
        <v>214367</v>
      </c>
      <c r="E140" s="49"/>
      <c r="F140" s="40">
        <f t="shared" si="10"/>
        <v>1.4005205975554549</v>
      </c>
      <c r="G140" s="40">
        <f t="shared" si="11"/>
        <v>0.86355851900791958</v>
      </c>
      <c r="H140" s="40"/>
    </row>
    <row r="141" spans="2:12" ht="14.25" customHeight="1" thickBot="1" x14ac:dyDescent="0.25">
      <c r="B141" s="41" t="s">
        <v>28</v>
      </c>
      <c r="C141" s="47">
        <v>23433</v>
      </c>
      <c r="D141" s="47">
        <v>207890</v>
      </c>
      <c r="E141" s="47"/>
      <c r="F141" s="39">
        <f t="shared" si="10"/>
        <v>1.120633484162896</v>
      </c>
      <c r="G141" s="39">
        <f t="shared" si="11"/>
        <v>0.70640816226021719</v>
      </c>
      <c r="H141" s="39"/>
      <c r="I141" s="25"/>
      <c r="K141" s="14"/>
    </row>
    <row r="142" spans="2:12" ht="14.25" customHeight="1" thickBot="1" x14ac:dyDescent="0.25">
      <c r="B142" s="36" t="s">
        <v>30</v>
      </c>
      <c r="C142" s="47">
        <v>23704</v>
      </c>
      <c r="D142" s="47">
        <v>216333</v>
      </c>
      <c r="E142" s="47"/>
      <c r="F142" s="39">
        <f t="shared" si="10"/>
        <v>0.8321224300510125</v>
      </c>
      <c r="G142" s="39">
        <f t="shared" si="11"/>
        <v>0.28747418600360652</v>
      </c>
      <c r="H142" s="39"/>
      <c r="I142" s="25"/>
      <c r="K142" s="14"/>
    </row>
    <row r="143" spans="2:12" ht="14.25" customHeight="1" thickBot="1" x14ac:dyDescent="0.25">
      <c r="B143" s="37" t="s">
        <v>33</v>
      </c>
      <c r="C143" s="47">
        <v>19241</v>
      </c>
      <c r="D143" s="47">
        <v>178421</v>
      </c>
      <c r="E143" s="47"/>
      <c r="F143" s="39">
        <f t="shared" si="10"/>
        <v>0.4266330540520501</v>
      </c>
      <c r="G143" s="39">
        <f t="shared" si="11"/>
        <v>0.25869306036641715</v>
      </c>
      <c r="H143" s="39"/>
      <c r="I143" s="25"/>
      <c r="K143" s="14"/>
    </row>
    <row r="144" spans="2:12" ht="14.25" customHeight="1" thickBot="1" x14ac:dyDescent="0.25">
      <c r="B144" s="38" t="s">
        <v>35</v>
      </c>
      <c r="C144" s="49">
        <v>26941</v>
      </c>
      <c r="D144" s="49">
        <v>254231</v>
      </c>
      <c r="E144" s="49"/>
      <c r="F144" s="40">
        <f t="shared" si="10"/>
        <v>0.27014285040780728</v>
      </c>
      <c r="G144" s="40">
        <f t="shared" si="11"/>
        <v>0.18596145862003013</v>
      </c>
      <c r="H144" s="40"/>
      <c r="I144" s="25"/>
      <c r="K144" s="14"/>
    </row>
    <row r="145" spans="2:11" ht="14.25" customHeight="1" thickBot="1" x14ac:dyDescent="0.25">
      <c r="B145" s="41" t="s">
        <v>37</v>
      </c>
      <c r="C145" s="47">
        <v>27597</v>
      </c>
      <c r="D145" s="47">
        <v>255528</v>
      </c>
      <c r="E145" s="47"/>
      <c r="F145" s="39">
        <f t="shared" si="10"/>
        <v>0.17769811803866342</v>
      </c>
      <c r="G145" s="39">
        <f t="shared" si="11"/>
        <v>0.22915003126653519</v>
      </c>
      <c r="H145" s="39"/>
      <c r="I145" s="25"/>
      <c r="K145" s="14"/>
    </row>
    <row r="146" spans="2:11" ht="14.25" customHeight="1" thickBot="1" x14ac:dyDescent="0.25">
      <c r="B146" s="36" t="s">
        <v>44</v>
      </c>
      <c r="C146" s="47">
        <v>24533</v>
      </c>
      <c r="D146" s="47">
        <v>238962</v>
      </c>
      <c r="E146" s="47"/>
      <c r="F146" s="39">
        <f t="shared" si="10"/>
        <v>3.4973000337495778E-2</v>
      </c>
      <c r="G146" s="39">
        <f t="shared" si="11"/>
        <v>0.10460262650635825</v>
      </c>
      <c r="H146" s="39"/>
      <c r="I146" s="25"/>
      <c r="K146" s="14"/>
    </row>
    <row r="147" spans="2:11" ht="14.25" customHeight="1" thickBot="1" x14ac:dyDescent="0.25">
      <c r="B147" s="37" t="s">
        <v>56</v>
      </c>
      <c r="C147" s="47">
        <v>19358</v>
      </c>
      <c r="D147" s="47">
        <v>177892</v>
      </c>
      <c r="E147" s="47"/>
      <c r="F147" s="39">
        <f t="shared" si="10"/>
        <v>6.0807650330024429E-3</v>
      </c>
      <c r="G147" s="39">
        <f t="shared" si="11"/>
        <v>-2.9648976297633124E-3</v>
      </c>
      <c r="H147" s="39"/>
      <c r="I147" s="25"/>
      <c r="K147" s="14"/>
    </row>
    <row r="148" spans="2:11" ht="14.25" customHeight="1" thickBot="1" x14ac:dyDescent="0.25">
      <c r="B148" s="38" t="s">
        <v>58</v>
      </c>
      <c r="C148" s="49">
        <v>22148</v>
      </c>
      <c r="D148" s="49">
        <v>222745</v>
      </c>
      <c r="E148" s="49"/>
      <c r="F148" s="40">
        <f t="shared" si="10"/>
        <v>-0.17790727886863889</v>
      </c>
      <c r="G148" s="40">
        <f t="shared" si="11"/>
        <v>-0.1238479965071136</v>
      </c>
      <c r="H148" s="40"/>
      <c r="I148" s="25"/>
      <c r="K148" s="14"/>
    </row>
    <row r="149" spans="2:11" ht="14.25" customHeight="1" thickBot="1" x14ac:dyDescent="0.25">
      <c r="B149" s="41" t="s">
        <v>60</v>
      </c>
      <c r="C149" s="47">
        <v>21737</v>
      </c>
      <c r="D149" s="47">
        <v>229355</v>
      </c>
      <c r="E149" s="47"/>
      <c r="F149" s="39">
        <f t="shared" si="10"/>
        <v>-0.21234192122332138</v>
      </c>
      <c r="G149" s="39">
        <f t="shared" si="11"/>
        <v>-0.10242713127328512</v>
      </c>
      <c r="H149" s="39"/>
      <c r="I149" s="25"/>
      <c r="K149" s="14"/>
    </row>
    <row r="150" spans="2:11" ht="14.25" customHeight="1" thickBot="1" x14ac:dyDescent="0.25">
      <c r="B150" s="36" t="s">
        <v>62</v>
      </c>
      <c r="C150" s="47">
        <v>20505</v>
      </c>
      <c r="D150" s="47">
        <v>212296</v>
      </c>
      <c r="E150" s="47"/>
      <c r="F150" s="39">
        <f t="shared" si="10"/>
        <v>-0.16418701341050829</v>
      </c>
      <c r="G150" s="39">
        <f t="shared" si="11"/>
        <v>-0.11159096425373072</v>
      </c>
      <c r="H150" s="39"/>
    </row>
    <row r="151" spans="2:11" ht="14.25" customHeight="1" thickBot="1" x14ac:dyDescent="0.25">
      <c r="B151" s="37" t="s">
        <v>64</v>
      </c>
      <c r="C151" s="47">
        <v>14861</v>
      </c>
      <c r="D151" s="47">
        <v>99713</v>
      </c>
      <c r="E151" s="47"/>
      <c r="F151" s="39">
        <f t="shared" si="10"/>
        <v>-0.23230705651410269</v>
      </c>
      <c r="G151" s="39">
        <f t="shared" si="11"/>
        <v>-0.43947451262563803</v>
      </c>
      <c r="H151" s="39"/>
    </row>
    <row r="152" spans="2:11" ht="14.25" customHeight="1" thickBot="1" x14ac:dyDescent="0.25">
      <c r="B152" s="38" t="s">
        <v>71</v>
      </c>
      <c r="C152" s="49">
        <v>20751</v>
      </c>
      <c r="D152" s="49">
        <v>142340</v>
      </c>
      <c r="E152" s="49"/>
      <c r="F152" s="40">
        <f t="shared" si="10"/>
        <v>-6.3075672746974898E-2</v>
      </c>
      <c r="G152" s="40">
        <f t="shared" si="11"/>
        <v>-0.36097331028754853</v>
      </c>
      <c r="H152" s="40"/>
    </row>
    <row r="153" spans="2:11" ht="14.25" customHeight="1" thickBot="1" x14ac:dyDescent="0.25">
      <c r="B153" s="41" t="s">
        <v>74</v>
      </c>
      <c r="C153" s="47">
        <v>24699</v>
      </c>
      <c r="D153" s="47">
        <v>171669</v>
      </c>
      <c r="E153" s="47"/>
      <c r="F153" s="39">
        <f t="shared" si="10"/>
        <v>0.13626535400469245</v>
      </c>
      <c r="G153" s="39">
        <f t="shared" si="11"/>
        <v>-0.25151402847114734</v>
      </c>
      <c r="H153" s="39"/>
    </row>
    <row r="154" spans="2:11" ht="14.25" customHeight="1" thickBot="1" x14ac:dyDescent="0.25">
      <c r="B154" s="36" t="s">
        <v>81</v>
      </c>
      <c r="C154" s="47">
        <v>23342</v>
      </c>
      <c r="D154" s="47">
        <v>172319</v>
      </c>
      <c r="E154" s="47"/>
      <c r="F154" s="39">
        <f t="shared" si="10"/>
        <v>0.13835649841502073</v>
      </c>
      <c r="G154" s="39">
        <f t="shared" si="11"/>
        <v>-0.18830783434450013</v>
      </c>
      <c r="H154" s="39"/>
    </row>
    <row r="155" spans="2:11" ht="14.25" customHeight="1" thickBot="1" x14ac:dyDescent="0.25">
      <c r="B155" s="37" t="s">
        <v>87</v>
      </c>
      <c r="C155" s="47">
        <v>19238</v>
      </c>
      <c r="D155" s="47">
        <v>139047</v>
      </c>
      <c r="E155" s="47"/>
      <c r="F155" s="39">
        <f t="shared" si="10"/>
        <v>0.29452930489199919</v>
      </c>
      <c r="G155" s="39">
        <f t="shared" si="11"/>
        <v>0.39447213502752898</v>
      </c>
      <c r="H155" s="39"/>
    </row>
    <row r="156" spans="2:11" ht="14.25" customHeight="1" thickBot="1" x14ac:dyDescent="0.25">
      <c r="B156" s="38" t="s">
        <v>89</v>
      </c>
      <c r="C156" s="49">
        <v>24343</v>
      </c>
      <c r="D156" s="49">
        <v>217100</v>
      </c>
      <c r="E156" s="49"/>
      <c r="F156" s="40">
        <f t="shared" si="10"/>
        <v>0.17310009156185244</v>
      </c>
      <c r="G156" s="40">
        <f t="shared" si="11"/>
        <v>0.5252213011100183</v>
      </c>
      <c r="H156" s="40"/>
      <c r="I156" s="25"/>
    </row>
    <row r="157" spans="2:11" ht="14.25" customHeight="1" thickBot="1" x14ac:dyDescent="0.25">
      <c r="B157" s="41" t="s">
        <v>94</v>
      </c>
      <c r="C157" s="47">
        <v>21272</v>
      </c>
      <c r="D157" s="47">
        <v>137260</v>
      </c>
      <c r="E157" s="47"/>
      <c r="F157" s="39">
        <f t="shared" si="10"/>
        <v>-0.13875055670270051</v>
      </c>
      <c r="G157" s="39">
        <f t="shared" si="11"/>
        <v>-0.20043805229831826</v>
      </c>
      <c r="H157" s="39"/>
      <c r="I157" s="25"/>
    </row>
    <row r="158" spans="2:11" ht="14.25" customHeight="1" thickBot="1" x14ac:dyDescent="0.25">
      <c r="B158" s="36" t="s">
        <v>98</v>
      </c>
      <c r="C158" s="47">
        <v>20323</v>
      </c>
      <c r="D158" s="47">
        <v>148525</v>
      </c>
      <c r="E158" s="47"/>
      <c r="F158" s="39">
        <f t="shared" si="10"/>
        <v>-0.12933767457801387</v>
      </c>
      <c r="G158" s="39">
        <f t="shared" si="11"/>
        <v>-0.13808111699812556</v>
      </c>
      <c r="H158" s="39"/>
      <c r="I158" s="25"/>
    </row>
    <row r="159" spans="2:11" ht="14.25" customHeight="1" thickBot="1" x14ac:dyDescent="0.25">
      <c r="B159" s="37" t="s">
        <v>101</v>
      </c>
      <c r="C159" s="47">
        <v>17009</v>
      </c>
      <c r="D159" s="47">
        <v>125943</v>
      </c>
      <c r="E159" s="47"/>
      <c r="F159" s="39">
        <f t="shared" si="10"/>
        <v>-0.11586443497245036</v>
      </c>
      <c r="G159" s="39">
        <f t="shared" si="11"/>
        <v>-9.4241515458801703E-2</v>
      </c>
      <c r="H159" s="39"/>
      <c r="I159" s="25"/>
    </row>
    <row r="160" spans="2:11" ht="14.25" customHeight="1" thickBot="1" x14ac:dyDescent="0.25">
      <c r="B160" s="38" t="s">
        <v>103</v>
      </c>
      <c r="C160" s="49">
        <v>24076</v>
      </c>
      <c r="D160" s="49">
        <v>151448</v>
      </c>
      <c r="E160" s="49"/>
      <c r="F160" s="40">
        <f t="shared" si="10"/>
        <v>-1.0968245491517068E-2</v>
      </c>
      <c r="G160" s="40">
        <f t="shared" si="11"/>
        <v>-0.30240442192538003</v>
      </c>
      <c r="H160" s="40"/>
      <c r="I160" s="25"/>
    </row>
    <row r="161" spans="2:9" ht="14.25" customHeight="1" thickBot="1" x14ac:dyDescent="0.25">
      <c r="B161" s="41" t="s">
        <v>105</v>
      </c>
      <c r="C161" s="47">
        <v>24226</v>
      </c>
      <c r="D161" s="47">
        <v>170973</v>
      </c>
      <c r="E161" s="47"/>
      <c r="F161" s="39">
        <f t="shared" si="10"/>
        <v>0.13886799548702519</v>
      </c>
      <c r="G161" s="39">
        <f t="shared" si="11"/>
        <v>0.24561416290252078</v>
      </c>
      <c r="H161" s="39"/>
      <c r="I161" s="25"/>
    </row>
    <row r="162" spans="2:9" ht="14.25" customHeight="1" thickBot="1" x14ac:dyDescent="0.25">
      <c r="B162" s="36" t="s">
        <v>112</v>
      </c>
      <c r="C162" s="47">
        <v>21178</v>
      </c>
      <c r="D162" s="47">
        <v>172648</v>
      </c>
      <c r="E162" s="47"/>
      <c r="F162" s="39">
        <f t="shared" si="10"/>
        <v>4.2070560448752646E-2</v>
      </c>
      <c r="G162" s="39">
        <f t="shared" si="11"/>
        <v>0.16241710149806429</v>
      </c>
      <c r="H162" s="39"/>
      <c r="I162" s="25"/>
    </row>
    <row r="163" spans="2:9" ht="14.25" customHeight="1" thickBot="1" x14ac:dyDescent="0.25">
      <c r="B163" s="37" t="s">
        <v>116</v>
      </c>
      <c r="C163" s="47">
        <v>16767</v>
      </c>
      <c r="D163" s="47">
        <v>144262</v>
      </c>
      <c r="E163" s="47"/>
      <c r="F163" s="39">
        <f t="shared" si="10"/>
        <v>-1.4227761773178905E-2</v>
      </c>
      <c r="G163" s="39">
        <f t="shared" si="11"/>
        <v>0.14545468981999793</v>
      </c>
      <c r="H163" s="39"/>
      <c r="I163" s="25"/>
    </row>
    <row r="164" spans="2:9" ht="14.25" customHeight="1" thickBot="1" x14ac:dyDescent="0.25">
      <c r="B164" s="38" t="s">
        <v>120</v>
      </c>
      <c r="C164" s="49">
        <v>18578</v>
      </c>
      <c r="D164" s="49">
        <v>169174</v>
      </c>
      <c r="E164" s="49"/>
      <c r="F164" s="40">
        <f t="shared" si="10"/>
        <v>-0.2283601927230437</v>
      </c>
      <c r="G164" s="40">
        <f t="shared" si="11"/>
        <v>0.11704347366752944</v>
      </c>
      <c r="H164" s="40"/>
      <c r="I164" s="25"/>
    </row>
    <row r="165" spans="2:9" ht="14.25" customHeight="1" thickBot="1" x14ac:dyDescent="0.25">
      <c r="B165" s="41" t="s">
        <v>122</v>
      </c>
      <c r="C165" s="47">
        <v>20201</v>
      </c>
      <c r="D165" s="47">
        <v>166433</v>
      </c>
      <c r="E165" s="47"/>
      <c r="F165" s="39">
        <f t="shared" si="10"/>
        <v>-0.16614381243292331</v>
      </c>
      <c r="G165" s="39">
        <f t="shared" si="11"/>
        <v>-2.6553900323442882E-2</v>
      </c>
      <c r="H165" s="39"/>
      <c r="I165" s="25"/>
    </row>
    <row r="166" spans="2:9" ht="14.25" customHeight="1" thickBot="1" x14ac:dyDescent="0.25">
      <c r="B166" s="36" t="s">
        <v>127</v>
      </c>
      <c r="C166" s="47">
        <v>17414</v>
      </c>
      <c r="D166" s="47">
        <v>169612</v>
      </c>
      <c r="E166" s="47"/>
      <c r="F166" s="39">
        <f t="shared" si="10"/>
        <v>-0.17773160827273585</v>
      </c>
      <c r="G166" s="39">
        <f t="shared" si="11"/>
        <v>-1.7584912654649922E-2</v>
      </c>
      <c r="H166" s="39"/>
      <c r="I166" s="25"/>
    </row>
    <row r="167" spans="2:9" ht="14.25" customHeight="1" thickBot="1" x14ac:dyDescent="0.25">
      <c r="B167" s="37" t="s">
        <v>128</v>
      </c>
      <c r="C167" s="47">
        <v>14735</v>
      </c>
      <c r="D167" s="47">
        <v>158859</v>
      </c>
      <c r="E167" s="47"/>
      <c r="F167" s="39">
        <f t="shared" si="10"/>
        <v>-0.12119043358978947</v>
      </c>
      <c r="G167" s="39">
        <f t="shared" si="11"/>
        <v>0.1011839569671847</v>
      </c>
      <c r="H167" s="39"/>
      <c r="I167" s="25"/>
    </row>
    <row r="168" spans="2:9" ht="14.25" customHeight="1" thickBot="1" x14ac:dyDescent="0.25">
      <c r="B168" s="38" t="s">
        <v>130</v>
      </c>
      <c r="C168" s="49">
        <v>15785</v>
      </c>
      <c r="D168" s="49">
        <v>159890</v>
      </c>
      <c r="E168" s="49"/>
      <c r="F168" s="40">
        <f t="shared" si="10"/>
        <v>-0.15033911077618689</v>
      </c>
      <c r="G168" s="40">
        <f t="shared" si="11"/>
        <v>-5.4878409211817421E-2</v>
      </c>
      <c r="H168" s="40"/>
      <c r="I168" s="25"/>
    </row>
    <row r="169" spans="2:9" ht="14.25" customHeight="1" thickBot="1" x14ac:dyDescent="0.25">
      <c r="B169" s="41" t="s">
        <v>131</v>
      </c>
      <c r="C169" s="47">
        <v>14205</v>
      </c>
      <c r="D169" s="47">
        <v>130680</v>
      </c>
      <c r="E169" s="47">
        <v>393</v>
      </c>
      <c r="F169" s="39">
        <f t="shared" si="10"/>
        <v>-0.29681698925795752</v>
      </c>
      <c r="G169" s="39">
        <f t="shared" si="11"/>
        <v>-0.21481917648543258</v>
      </c>
      <c r="H169" s="39"/>
      <c r="I169" s="25"/>
    </row>
    <row r="170" spans="2:9" ht="14.25" customHeight="1" thickBot="1" x14ac:dyDescent="0.25">
      <c r="B170" s="36" t="s">
        <v>133</v>
      </c>
      <c r="C170" s="47">
        <v>14385</v>
      </c>
      <c r="D170" s="47">
        <v>154860</v>
      </c>
      <c r="E170" s="47">
        <v>358</v>
      </c>
      <c r="F170" s="39">
        <f t="shared" si="10"/>
        <v>-0.17394050763753302</v>
      </c>
      <c r="G170" s="39">
        <f t="shared" si="11"/>
        <v>-8.6974978185505744E-2</v>
      </c>
      <c r="H170" s="39"/>
      <c r="I170" s="25"/>
    </row>
    <row r="171" spans="2:9" ht="14.25" customHeight="1" thickBot="1" x14ac:dyDescent="0.25">
      <c r="B171" s="37" t="s">
        <v>135</v>
      </c>
      <c r="C171" s="47">
        <v>9094</v>
      </c>
      <c r="D171" s="47">
        <v>115269</v>
      </c>
      <c r="E171" s="47">
        <v>335</v>
      </c>
      <c r="F171" s="39">
        <f t="shared" si="10"/>
        <v>-0.38282999660671868</v>
      </c>
      <c r="G171" s="39">
        <f t="shared" si="11"/>
        <v>-0.2743942741676581</v>
      </c>
      <c r="H171" s="39"/>
      <c r="I171" s="25"/>
    </row>
    <row r="172" spans="2:9" ht="14.25" customHeight="1" thickBot="1" x14ac:dyDescent="0.25">
      <c r="B172" s="38" t="s">
        <v>136</v>
      </c>
      <c r="C172" s="49">
        <v>10726</v>
      </c>
      <c r="D172" s="49">
        <v>136245</v>
      </c>
      <c r="E172" s="49">
        <v>493</v>
      </c>
      <c r="F172" s="40">
        <f t="shared" si="10"/>
        <v>-0.32049414000633514</v>
      </c>
      <c r="G172" s="40">
        <f t="shared" si="11"/>
        <v>-0.14788291950716118</v>
      </c>
      <c r="H172" s="40"/>
      <c r="I172" s="25"/>
    </row>
    <row r="173" spans="2:9" ht="14.25" customHeight="1" thickBot="1" x14ac:dyDescent="0.25">
      <c r="B173" s="41" t="s">
        <v>138</v>
      </c>
      <c r="C173" s="47">
        <v>10478</v>
      </c>
      <c r="D173" s="47">
        <v>136155</v>
      </c>
      <c r="E173" s="47">
        <v>566</v>
      </c>
      <c r="F173" s="39">
        <v>-0.26237240408306933</v>
      </c>
      <c r="G173" s="39">
        <v>4.1896235078053262E-2</v>
      </c>
      <c r="H173" s="39">
        <v>0.44020356234096691</v>
      </c>
      <c r="I173" s="25"/>
    </row>
    <row r="174" spans="2:9" ht="14.25" customHeight="1" thickBot="1" x14ac:dyDescent="0.25">
      <c r="B174" s="36" t="s">
        <v>139</v>
      </c>
      <c r="C174" s="47">
        <v>7689</v>
      </c>
      <c r="D174" s="47">
        <v>124382</v>
      </c>
      <c r="E174" s="47">
        <v>580</v>
      </c>
      <c r="F174" s="39">
        <v>-0.4654848800834202</v>
      </c>
      <c r="G174" s="39">
        <v>-0.19681002195531447</v>
      </c>
      <c r="H174" s="39">
        <v>0.62011173184357538</v>
      </c>
      <c r="I174" s="25"/>
    </row>
    <row r="175" spans="2:9" ht="14.25" customHeight="1" thickBot="1" x14ac:dyDescent="0.25">
      <c r="B175" s="37" t="s">
        <v>140</v>
      </c>
      <c r="C175" s="47">
        <v>5518</v>
      </c>
      <c r="D175" s="47">
        <v>101751</v>
      </c>
      <c r="E175" s="47">
        <v>487</v>
      </c>
      <c r="F175" s="39">
        <v>-0.39322630305696066</v>
      </c>
      <c r="G175" s="39">
        <v>-0.11727350805507118</v>
      </c>
      <c r="H175" s="39">
        <v>0.45373134328358211</v>
      </c>
      <c r="I175" s="25"/>
    </row>
    <row r="176" spans="2:9" ht="14.25" customHeight="1" thickBot="1" x14ac:dyDescent="0.25">
      <c r="B176" s="38" t="s">
        <v>141</v>
      </c>
      <c r="C176" s="49">
        <v>6409</v>
      </c>
      <c r="D176" s="49">
        <v>143788</v>
      </c>
      <c r="E176" s="49">
        <v>604</v>
      </c>
      <c r="F176" s="40">
        <v>-0.40247995524892782</v>
      </c>
      <c r="G176" s="40">
        <v>5.5363499577966165E-2</v>
      </c>
      <c r="H176" s="40">
        <v>0.22515212981744423</v>
      </c>
      <c r="I176" s="25"/>
    </row>
    <row r="177" spans="2:9" ht="14.25" customHeight="1" thickBot="1" x14ac:dyDescent="0.25">
      <c r="B177" s="41" t="s">
        <v>144</v>
      </c>
      <c r="C177" s="47">
        <v>6903</v>
      </c>
      <c r="D177" s="47">
        <v>151974</v>
      </c>
      <c r="E177" s="47">
        <v>732</v>
      </c>
      <c r="F177" s="39">
        <v>-0.34119106699751861</v>
      </c>
      <c r="G177" s="39">
        <v>0.11618376115456648</v>
      </c>
      <c r="H177" s="39">
        <v>0.29328621908127206</v>
      </c>
      <c r="I177" s="25"/>
    </row>
    <row r="178" spans="2:9" ht="14.25" customHeight="1" thickBot="1" x14ac:dyDescent="0.25">
      <c r="B178" s="36" t="s">
        <v>145</v>
      </c>
      <c r="C178" s="47">
        <v>7137</v>
      </c>
      <c r="D178" s="47">
        <v>155991</v>
      </c>
      <c r="E178" s="47">
        <v>859</v>
      </c>
      <c r="F178" s="39">
        <v>-7.1790870074131874E-2</v>
      </c>
      <c r="G178" s="39">
        <v>0.25412841086330817</v>
      </c>
      <c r="H178" s="39">
        <v>0.48103448275862071</v>
      </c>
      <c r="I178" s="25"/>
    </row>
    <row r="179" spans="2:9" ht="14.25" customHeight="1" thickBot="1" x14ac:dyDescent="0.25">
      <c r="B179" s="37" t="s">
        <v>146</v>
      </c>
      <c r="C179" s="47">
        <v>6315</v>
      </c>
      <c r="D179" s="47">
        <v>111544</v>
      </c>
      <c r="E179" s="47">
        <v>730</v>
      </c>
      <c r="F179" s="39">
        <v>0.14443638999637551</v>
      </c>
      <c r="G179" s="39">
        <v>9.6244754351308581E-2</v>
      </c>
      <c r="H179" s="39">
        <v>0.49897330595482547</v>
      </c>
      <c r="I179" s="25"/>
    </row>
    <row r="180" spans="2:9" ht="14.25" customHeight="1" thickBot="1" x14ac:dyDescent="0.25">
      <c r="B180" s="38" t="s">
        <v>156</v>
      </c>
      <c r="C180" s="49">
        <v>7049</v>
      </c>
      <c r="D180" s="49">
        <v>157337</v>
      </c>
      <c r="E180" s="49">
        <v>952</v>
      </c>
      <c r="F180" s="40">
        <v>9.9859572476205333E-2</v>
      </c>
      <c r="G180" s="40">
        <v>9.4229003811166445E-2</v>
      </c>
      <c r="H180" s="40">
        <v>0.57615894039735094</v>
      </c>
      <c r="I180" s="25"/>
    </row>
    <row r="181" spans="2:9" ht="14.25" customHeight="1" thickBot="1" x14ac:dyDescent="0.25">
      <c r="B181" s="41" t="s">
        <v>160</v>
      </c>
      <c r="C181" s="122">
        <v>5092</v>
      </c>
      <c r="D181" s="122">
        <v>194715</v>
      </c>
      <c r="E181" s="122">
        <v>1113</v>
      </c>
      <c r="F181" s="39">
        <v>-0.26234970302766913</v>
      </c>
      <c r="G181" s="39">
        <v>0.28123889612696906</v>
      </c>
      <c r="H181" s="39">
        <v>0.52049180327868849</v>
      </c>
      <c r="I181" s="25"/>
    </row>
    <row r="182" spans="2:9" ht="14.25" customHeight="1" thickBot="1" x14ac:dyDescent="0.25">
      <c r="B182" s="41" t="s">
        <v>161</v>
      </c>
      <c r="C182" s="122">
        <v>3857</v>
      </c>
      <c r="D182" s="122">
        <v>173225</v>
      </c>
      <c r="E182" s="122">
        <v>1254</v>
      </c>
      <c r="F182" s="39">
        <v>-0.45957685301947598</v>
      </c>
      <c r="G182" s="39">
        <v>0.11048073286279336</v>
      </c>
      <c r="H182" s="39">
        <v>0.45983701979045399</v>
      </c>
      <c r="I182" s="25"/>
    </row>
    <row r="183" spans="2:9" ht="14.25" customHeight="1" thickBot="1" x14ac:dyDescent="0.25">
      <c r="B183" s="41" t="s">
        <v>163</v>
      </c>
      <c r="C183" s="122">
        <v>3470</v>
      </c>
      <c r="D183" s="122">
        <v>151156</v>
      </c>
      <c r="E183" s="122">
        <v>1143</v>
      </c>
      <c r="F183" s="39">
        <v>-0.45051464766429139</v>
      </c>
      <c r="G183" s="39">
        <v>0.355124435200459</v>
      </c>
      <c r="H183" s="39">
        <v>0.5657534246575342</v>
      </c>
      <c r="I183" s="25"/>
    </row>
    <row r="184" spans="2:9" ht="14.25" customHeight="1" thickBot="1" x14ac:dyDescent="0.25">
      <c r="B184" s="38" t="s">
        <v>165</v>
      </c>
      <c r="C184" s="49">
        <v>4992</v>
      </c>
      <c r="D184" s="49">
        <v>201895</v>
      </c>
      <c r="E184" s="49">
        <v>1576</v>
      </c>
      <c r="F184" s="40">
        <v>-0.29181444176478932</v>
      </c>
      <c r="G184" s="40">
        <v>0.28320102709470751</v>
      </c>
      <c r="H184" s="40">
        <v>0.65546218487394958</v>
      </c>
      <c r="I184" s="25"/>
    </row>
    <row r="185" spans="2:9" ht="14.25" customHeight="1" thickBot="1" x14ac:dyDescent="0.25">
      <c r="B185" s="41" t="s">
        <v>170</v>
      </c>
      <c r="C185" s="122">
        <v>4658</v>
      </c>
      <c r="D185" s="122">
        <v>167095</v>
      </c>
      <c r="E185" s="122">
        <v>1568</v>
      </c>
      <c r="F185" s="39">
        <v>-8.5231736056559315E-2</v>
      </c>
      <c r="G185" s="39">
        <v>-0.14184834244922065</v>
      </c>
      <c r="H185" s="39">
        <v>0.4088050314465409</v>
      </c>
      <c r="I185" s="25"/>
    </row>
    <row r="186" spans="2:9" ht="14.25" customHeight="1" thickBot="1" x14ac:dyDescent="0.25">
      <c r="B186" s="41" t="s">
        <v>175</v>
      </c>
      <c r="C186" s="122">
        <v>3387</v>
      </c>
      <c r="D186" s="122">
        <v>133351</v>
      </c>
      <c r="E186" s="122">
        <v>1176</v>
      </c>
      <c r="F186" s="39">
        <v>-0.12185636505055743</v>
      </c>
      <c r="G186" s="39">
        <v>-0.23018617405108963</v>
      </c>
      <c r="H186" s="39">
        <v>-6.2200956937799042E-2</v>
      </c>
      <c r="I186" s="25"/>
    </row>
    <row r="187" spans="2:9" ht="14.25" customHeight="1" thickBot="1" x14ac:dyDescent="0.25">
      <c r="B187" s="41" t="s">
        <v>176</v>
      </c>
      <c r="C187" s="122">
        <v>5299</v>
      </c>
      <c r="D187" s="122">
        <v>167630</v>
      </c>
      <c r="E187" s="122">
        <v>1868</v>
      </c>
      <c r="F187" s="39">
        <v>0.52708933717579254</v>
      </c>
      <c r="G187" s="39">
        <v>0.10898674217364841</v>
      </c>
      <c r="H187" s="39">
        <v>0.63429571303587051</v>
      </c>
      <c r="I187" s="25"/>
    </row>
    <row r="188" spans="2:9" ht="14.25" customHeight="1" thickBot="1" x14ac:dyDescent="0.25">
      <c r="B188" s="38" t="s">
        <v>179</v>
      </c>
      <c r="C188" s="49">
        <v>7116</v>
      </c>
      <c r="D188" s="49">
        <v>241119</v>
      </c>
      <c r="E188" s="49">
        <v>2262</v>
      </c>
      <c r="F188" s="40">
        <v>0.42548076923076922</v>
      </c>
      <c r="G188" s="40">
        <v>0.19427920453701181</v>
      </c>
      <c r="H188" s="40">
        <v>0.43527918781725888</v>
      </c>
      <c r="I188" s="25"/>
    </row>
    <row r="189" spans="2:9" ht="14.25" customHeight="1" thickBot="1" x14ac:dyDescent="0.25">
      <c r="B189" s="41" t="s">
        <v>183</v>
      </c>
      <c r="C189" s="122">
        <v>7280</v>
      </c>
      <c r="D189" s="122">
        <v>205212</v>
      </c>
      <c r="E189" s="122">
        <v>2531</v>
      </c>
      <c r="F189" s="39">
        <v>0.56290253327608419</v>
      </c>
      <c r="G189" s="39">
        <v>0.22811574254166792</v>
      </c>
      <c r="H189" s="39">
        <v>0.61415816326530615</v>
      </c>
      <c r="I189" s="25"/>
    </row>
    <row r="190" spans="2:9" ht="14.25" customHeight="1" thickBot="1" x14ac:dyDescent="0.25">
      <c r="B190" s="41" t="s">
        <v>247</v>
      </c>
      <c r="C190" s="122">
        <f>+'Ej. Hipot. presentados TSJ '!H23</f>
        <v>7641</v>
      </c>
      <c r="D190" s="122">
        <f>+'Monitorios presentados TSJ  '!H23</f>
        <v>210679</v>
      </c>
      <c r="E190" s="122">
        <f>+'Concursos p.n. presentados TSJ '!H23</f>
        <v>2675</v>
      </c>
      <c r="F190" s="39">
        <f>+'Ej. Hipot. presentados TSJ '!D45</f>
        <v>1.2559787422497786</v>
      </c>
      <c r="G190" s="130">
        <f>+'Monitorios presentados TSJ  '!D46</f>
        <v>0.57988316548057384</v>
      </c>
      <c r="H190" s="130">
        <f>+'Concursos p.n. presentados TSJ '!D45</f>
        <v>1.2746598639455782</v>
      </c>
      <c r="I190" s="25"/>
    </row>
    <row r="191" spans="2:9" ht="14.25" customHeight="1" thickBot="1" x14ac:dyDescent="0.25">
      <c r="B191" s="41" t="s">
        <v>264</v>
      </c>
      <c r="C191" s="122">
        <f>+'Ej. Hipot. presentados TSJ '!I23</f>
        <v>6504</v>
      </c>
      <c r="D191" s="122">
        <f>+'Monitorios presentados TSJ  '!I23</f>
        <v>163259</v>
      </c>
      <c r="E191" s="122">
        <f>+'Concursos p.n. presentados TSJ '!I23</f>
        <v>2196</v>
      </c>
      <c r="F191" s="39">
        <f>+'Ej. Hipot. presentados TSJ '!E45</f>
        <v>0.22740139648990376</v>
      </c>
      <c r="G191" s="130">
        <f>+'Monitorios presentados TSJ  '!E46</f>
        <v>-2.6075284853546501E-2</v>
      </c>
      <c r="H191" s="130">
        <f>+'Concursos p.n. presentados TSJ '!E45</f>
        <v>0.17558886509635974</v>
      </c>
      <c r="I191" s="25"/>
    </row>
    <row r="192" spans="2:9" ht="14.25" customHeight="1" x14ac:dyDescent="0.2">
      <c r="B192" s="41" t="s">
        <v>268</v>
      </c>
      <c r="C192" s="122">
        <f>+'Ej. Hipot. presentados TSJ '!J23</f>
        <v>6449</v>
      </c>
      <c r="D192" s="122">
        <f>+'Monitorios presentados TSJ  '!J23</f>
        <v>225536</v>
      </c>
      <c r="E192" s="122">
        <f>+'Concursos p.n. presentados TSJ '!J23</f>
        <v>2604</v>
      </c>
      <c r="F192" s="130">
        <f>+'Ej. Hipot. presentados TSJ '!F45</f>
        <v>-9.3732433951658228E-2</v>
      </c>
      <c r="G192" s="130">
        <f>+'Monitorios presentados TSJ  '!F46</f>
        <v>-6.4360091267371911E-2</v>
      </c>
      <c r="H192" s="130">
        <f>+'Concursos p.n. presentados TSJ '!F45</f>
        <v>0.15119363395225463</v>
      </c>
      <c r="I192" s="25"/>
    </row>
    <row r="193" spans="2:8" ht="15" customHeight="1" x14ac:dyDescent="0.2">
      <c r="B193" s="26"/>
      <c r="C193" s="17"/>
      <c r="D193" s="17"/>
      <c r="E193" s="27"/>
      <c r="F193" s="18"/>
      <c r="H193" s="25"/>
    </row>
    <row r="194" spans="2:8" ht="14.25" customHeight="1" x14ac:dyDescent="0.2">
      <c r="B194" s="26"/>
      <c r="C194" s="17"/>
      <c r="D194" s="17"/>
      <c r="E194" s="27"/>
      <c r="F194" s="18"/>
      <c r="H194" s="25"/>
    </row>
    <row r="195" spans="2:8" ht="54.95" customHeight="1" x14ac:dyDescent="0.2">
      <c r="C195" s="45" t="s">
        <v>115</v>
      </c>
      <c r="D195" s="45" t="s">
        <v>73</v>
      </c>
      <c r="E195" s="45" t="s">
        <v>123</v>
      </c>
      <c r="F195" s="45" t="s">
        <v>124</v>
      </c>
      <c r="G195" s="45" t="s">
        <v>125</v>
      </c>
      <c r="H195" s="45" t="s">
        <v>126</v>
      </c>
    </row>
    <row r="196" spans="2:8" ht="14.25" customHeight="1" thickBot="1" x14ac:dyDescent="0.25">
      <c r="B196" s="41" t="s">
        <v>94</v>
      </c>
      <c r="C196" s="46">
        <v>19468</v>
      </c>
      <c r="D196" s="42"/>
      <c r="E196" s="46">
        <v>7300</v>
      </c>
      <c r="F196" s="42"/>
      <c r="G196" s="46">
        <v>11238</v>
      </c>
      <c r="H196" s="42"/>
    </row>
    <row r="197" spans="2:8" ht="14.25" customHeight="1" thickBot="1" x14ac:dyDescent="0.25">
      <c r="B197" s="36" t="s">
        <v>98</v>
      </c>
      <c r="C197" s="47">
        <v>18077</v>
      </c>
      <c r="D197" s="39"/>
      <c r="E197" s="47">
        <v>6549</v>
      </c>
      <c r="F197" s="39"/>
      <c r="G197" s="47">
        <v>10527</v>
      </c>
      <c r="H197" s="39"/>
    </row>
    <row r="198" spans="2:8" ht="14.25" customHeight="1" thickBot="1" x14ac:dyDescent="0.25">
      <c r="B198" s="37" t="s">
        <v>101</v>
      </c>
      <c r="C198" s="47">
        <v>12439</v>
      </c>
      <c r="D198" s="39"/>
      <c r="E198" s="47">
        <v>4747</v>
      </c>
      <c r="F198" s="39"/>
      <c r="G198" s="47">
        <v>7147</v>
      </c>
      <c r="H198" s="39"/>
    </row>
    <row r="199" spans="2:8" ht="15" customHeight="1" thickBot="1" x14ac:dyDescent="0.25">
      <c r="B199" s="38" t="s">
        <v>103</v>
      </c>
      <c r="C199" s="49">
        <v>17205</v>
      </c>
      <c r="D199" s="40"/>
      <c r="E199" s="49">
        <v>7215</v>
      </c>
      <c r="F199" s="40"/>
      <c r="G199" s="49">
        <v>9229</v>
      </c>
      <c r="H199" s="40"/>
    </row>
    <row r="200" spans="2:8" ht="15" customHeight="1" thickBot="1" x14ac:dyDescent="0.25">
      <c r="B200" s="41" t="s">
        <v>105</v>
      </c>
      <c r="C200" s="47">
        <v>18485</v>
      </c>
      <c r="D200" s="39">
        <f t="shared" ref="D200:D207" si="12">+(C200-C196)/C196</f>
        <v>-5.0493116909800698E-2</v>
      </c>
      <c r="E200" s="47">
        <v>7716</v>
      </c>
      <c r="F200" s="39">
        <f t="shared" ref="F200:F207" si="13">+(E200-E196)/E196</f>
        <v>5.6986301369863011E-2</v>
      </c>
      <c r="G200" s="47">
        <v>9944</v>
      </c>
      <c r="H200" s="39">
        <f t="shared" ref="H200:H207" si="14">+(G200-G196)/G196</f>
        <v>-0.11514504360206443</v>
      </c>
    </row>
    <row r="201" spans="2:8" ht="15" customHeight="1" thickBot="1" x14ac:dyDescent="0.25">
      <c r="B201" s="36" t="s">
        <v>112</v>
      </c>
      <c r="C201" s="47">
        <v>18749</v>
      </c>
      <c r="D201" s="39">
        <f t="shared" si="12"/>
        <v>3.7174309896553633E-2</v>
      </c>
      <c r="E201" s="47">
        <v>7907</v>
      </c>
      <c r="F201" s="39">
        <f t="shared" si="13"/>
        <v>0.20735990227515652</v>
      </c>
      <c r="G201" s="47">
        <v>9978</v>
      </c>
      <c r="H201" s="39">
        <f t="shared" si="14"/>
        <v>-5.2151610145340553E-2</v>
      </c>
    </row>
    <row r="202" spans="2:8" ht="15" customHeight="1" thickBot="1" x14ac:dyDescent="0.25">
      <c r="B202" s="37" t="s">
        <v>116</v>
      </c>
      <c r="C202" s="47">
        <v>13341</v>
      </c>
      <c r="D202" s="39">
        <f t="shared" si="12"/>
        <v>7.2513867674250346E-2</v>
      </c>
      <c r="E202" s="47">
        <v>5796</v>
      </c>
      <c r="F202" s="39">
        <f t="shared" si="13"/>
        <v>0.22098167263534865</v>
      </c>
      <c r="G202" s="47">
        <v>6849</v>
      </c>
      <c r="H202" s="39">
        <f t="shared" si="14"/>
        <v>-4.1695816426472646E-2</v>
      </c>
    </row>
    <row r="203" spans="2:8" ht="15" customHeight="1" thickBot="1" x14ac:dyDescent="0.25">
      <c r="B203" s="38" t="s">
        <v>120</v>
      </c>
      <c r="C203" s="49">
        <v>17516</v>
      </c>
      <c r="D203" s="40">
        <f t="shared" si="12"/>
        <v>1.8076140656785818E-2</v>
      </c>
      <c r="E203" s="49">
        <v>7458</v>
      </c>
      <c r="F203" s="40">
        <f t="shared" si="13"/>
        <v>3.3679833679833682E-2</v>
      </c>
      <c r="G203" s="49">
        <v>9273</v>
      </c>
      <c r="H203" s="40">
        <f t="shared" si="14"/>
        <v>4.7675804529201428E-3</v>
      </c>
    </row>
    <row r="204" spans="2:8" ht="14.25" customHeight="1" thickBot="1" x14ac:dyDescent="0.25">
      <c r="B204" s="41" t="s">
        <v>122</v>
      </c>
      <c r="C204" s="47">
        <v>18869</v>
      </c>
      <c r="D204" s="39">
        <f t="shared" si="12"/>
        <v>2.0773600216391668E-2</v>
      </c>
      <c r="E204" s="47">
        <v>8178</v>
      </c>
      <c r="F204" s="39">
        <f t="shared" si="13"/>
        <v>5.9875583203732506E-2</v>
      </c>
      <c r="G204" s="47">
        <v>9917</v>
      </c>
      <c r="H204" s="39">
        <f t="shared" si="14"/>
        <v>-2.7152051488334673E-3</v>
      </c>
    </row>
    <row r="205" spans="2:8" ht="14.25" customHeight="1" thickBot="1" x14ac:dyDescent="0.25">
      <c r="B205" s="36" t="s">
        <v>127</v>
      </c>
      <c r="C205" s="47">
        <v>18739</v>
      </c>
      <c r="D205" s="39">
        <f t="shared" si="12"/>
        <v>-5.3336177929489575E-4</v>
      </c>
      <c r="E205" s="47">
        <v>8120</v>
      </c>
      <c r="F205" s="39">
        <f t="shared" si="13"/>
        <v>2.693815606424687E-2</v>
      </c>
      <c r="G205" s="47">
        <v>9858</v>
      </c>
      <c r="H205" s="39">
        <f t="shared" si="14"/>
        <v>-1.2026458208057728E-2</v>
      </c>
    </row>
    <row r="206" spans="2:8" ht="14.25" customHeight="1" thickBot="1" x14ac:dyDescent="0.25">
      <c r="B206" s="37" t="s">
        <v>128</v>
      </c>
      <c r="C206" s="47">
        <v>13135</v>
      </c>
      <c r="D206" s="39">
        <f t="shared" si="12"/>
        <v>-1.5441121355220747E-2</v>
      </c>
      <c r="E206" s="47">
        <v>5670</v>
      </c>
      <c r="F206" s="39">
        <f t="shared" si="13"/>
        <v>-2.1739130434782608E-2</v>
      </c>
      <c r="G206" s="47">
        <v>7040</v>
      </c>
      <c r="H206" s="39">
        <f t="shared" si="14"/>
        <v>2.788728281500949E-2</v>
      </c>
    </row>
    <row r="207" spans="2:8" ht="13.5" customHeight="1" thickBot="1" x14ac:dyDescent="0.25">
      <c r="B207" s="38" t="s">
        <v>130</v>
      </c>
      <c r="C207" s="49">
        <v>16616</v>
      </c>
      <c r="D207" s="40">
        <f t="shared" si="12"/>
        <v>-5.1381593971226304E-2</v>
      </c>
      <c r="E207" s="49">
        <v>7257</v>
      </c>
      <c r="F207" s="40">
        <f t="shared" si="13"/>
        <v>-2.6950925181013677E-2</v>
      </c>
      <c r="G207" s="49">
        <v>8862</v>
      </c>
      <c r="H207" s="40">
        <f t="shared" si="14"/>
        <v>-4.4322225816887738E-2</v>
      </c>
    </row>
    <row r="208" spans="2:8" ht="13.5" customHeight="1" thickBot="1" x14ac:dyDescent="0.25">
      <c r="B208" s="41" t="s">
        <v>131</v>
      </c>
      <c r="C208" s="47">
        <v>16688</v>
      </c>
      <c r="D208" s="39">
        <v>-0.11558641157454025</v>
      </c>
      <c r="E208" s="47">
        <v>6971</v>
      </c>
      <c r="F208" s="39">
        <v>-0.14759109806798729</v>
      </c>
      <c r="G208" s="47">
        <v>9081</v>
      </c>
      <c r="H208" s="39">
        <v>-8.4299687405465368E-2</v>
      </c>
    </row>
    <row r="209" spans="2:8" ht="13.5" customHeight="1" thickBot="1" x14ac:dyDescent="0.25">
      <c r="B209" s="36" t="s">
        <v>133</v>
      </c>
      <c r="C209" s="47">
        <v>18402</v>
      </c>
      <c r="D209" s="39">
        <v>-1.7983883878542078E-2</v>
      </c>
      <c r="E209" s="47">
        <v>7744</v>
      </c>
      <c r="F209" s="39">
        <v>-4.6305418719211823E-2</v>
      </c>
      <c r="G209" s="47">
        <v>9917</v>
      </c>
      <c r="H209" s="39">
        <v>5.9849868127409209E-3</v>
      </c>
    </row>
    <row r="210" spans="2:8" ht="13.5" customHeight="1" thickBot="1" x14ac:dyDescent="0.25">
      <c r="B210" s="37" t="s">
        <v>135</v>
      </c>
      <c r="C210" s="47">
        <v>12148</v>
      </c>
      <c r="D210" s="39">
        <v>-7.5142748382185001E-2</v>
      </c>
      <c r="E210" s="47">
        <v>4999</v>
      </c>
      <c r="F210" s="39">
        <v>-0.11834215167548501</v>
      </c>
      <c r="G210" s="47">
        <v>6688</v>
      </c>
      <c r="H210" s="39">
        <v>-0.05</v>
      </c>
    </row>
    <row r="211" spans="2:8" ht="13.5" customHeight="1" thickBot="1" x14ac:dyDescent="0.25">
      <c r="B211" s="38" t="s">
        <v>136</v>
      </c>
      <c r="C211" s="49">
        <v>15797</v>
      </c>
      <c r="D211" s="40">
        <v>-4.9289841116995664E-2</v>
      </c>
      <c r="E211" s="49">
        <v>6683</v>
      </c>
      <c r="F211" s="40">
        <v>-7.909604519774012E-2</v>
      </c>
      <c r="G211" s="49">
        <v>8505</v>
      </c>
      <c r="H211" s="40">
        <v>-4.0284360189573459E-2</v>
      </c>
    </row>
    <row r="212" spans="2:8" ht="13.5" customHeight="1" thickBot="1" x14ac:dyDescent="0.25">
      <c r="B212" s="41" t="s">
        <v>138</v>
      </c>
      <c r="C212" s="47">
        <v>17055</v>
      </c>
      <c r="D212" s="39">
        <v>2.1991850431447746E-2</v>
      </c>
      <c r="E212" s="47">
        <v>6732</v>
      </c>
      <c r="F212" s="39">
        <v>-3.4284894563190359E-2</v>
      </c>
      <c r="G212" s="47">
        <v>9612</v>
      </c>
      <c r="H212" s="39">
        <v>5.8473736372646183E-2</v>
      </c>
    </row>
    <row r="213" spans="2:8" ht="13.5" customHeight="1" thickBot="1" x14ac:dyDescent="0.25">
      <c r="B213" s="36" t="s">
        <v>139</v>
      </c>
      <c r="C213" s="47">
        <v>16859</v>
      </c>
      <c r="D213" s="39">
        <v>-8.3849581567220957E-2</v>
      </c>
      <c r="E213" s="47">
        <v>6197</v>
      </c>
      <c r="F213" s="39">
        <v>-0.19976756198347106</v>
      </c>
      <c r="G213" s="47">
        <v>9886</v>
      </c>
      <c r="H213" s="39">
        <v>-3.1259453463749116E-3</v>
      </c>
    </row>
    <row r="214" spans="2:8" ht="13.5" customHeight="1" thickBot="1" x14ac:dyDescent="0.25">
      <c r="B214" s="37" t="s">
        <v>140</v>
      </c>
      <c r="C214" s="47">
        <v>11581</v>
      </c>
      <c r="D214" s="39">
        <v>-4.6674349687191308E-2</v>
      </c>
      <c r="E214" s="47">
        <v>4063</v>
      </c>
      <c r="F214" s="39">
        <v>-0.18723744748949789</v>
      </c>
      <c r="G214" s="47">
        <v>6969</v>
      </c>
      <c r="H214" s="39">
        <v>4.201555023923445E-2</v>
      </c>
    </row>
    <row r="215" spans="2:8" ht="13.5" customHeight="1" thickBot="1" x14ac:dyDescent="0.25">
      <c r="B215" s="38" t="s">
        <v>141</v>
      </c>
      <c r="C215" s="49">
        <v>15259</v>
      </c>
      <c r="D215" s="40">
        <v>-3.4057099449262516E-2</v>
      </c>
      <c r="E215" s="49">
        <v>5338</v>
      </c>
      <c r="F215" s="40">
        <v>-0.20125692054466557</v>
      </c>
      <c r="G215" s="49">
        <v>9199</v>
      </c>
      <c r="H215" s="40">
        <v>8.159905937683716E-2</v>
      </c>
    </row>
    <row r="216" spans="2:8" ht="13.5" customHeight="1" thickBot="1" x14ac:dyDescent="0.25">
      <c r="B216" s="41" t="s">
        <v>144</v>
      </c>
      <c r="C216" s="47">
        <v>15907</v>
      </c>
      <c r="D216" s="39">
        <v>-6.7311638815596597E-2</v>
      </c>
      <c r="E216" s="47">
        <v>5371</v>
      </c>
      <c r="F216" s="39">
        <v>-0.20216874628639334</v>
      </c>
      <c r="G216" s="47">
        <v>9719</v>
      </c>
      <c r="H216" s="39">
        <v>1.1131918435289222E-2</v>
      </c>
    </row>
    <row r="217" spans="2:8" ht="13.5" customHeight="1" thickBot="1" x14ac:dyDescent="0.25">
      <c r="B217" s="36" t="s">
        <v>145</v>
      </c>
      <c r="C217" s="47">
        <v>17152</v>
      </c>
      <c r="D217" s="39">
        <v>1.7379441247998104E-2</v>
      </c>
      <c r="E217" s="47">
        <v>5672</v>
      </c>
      <c r="F217" s="39">
        <v>-8.4718412134903984E-2</v>
      </c>
      <c r="G217" s="47">
        <v>10491</v>
      </c>
      <c r="H217" s="39">
        <v>6.1197653247015982E-2</v>
      </c>
    </row>
    <row r="218" spans="2:8" ht="13.5" customHeight="1" thickBot="1" x14ac:dyDescent="0.25">
      <c r="B218" s="37" t="s">
        <v>146</v>
      </c>
      <c r="C218" s="47">
        <v>11547</v>
      </c>
      <c r="D218" s="39">
        <v>-2.9358431914342457E-3</v>
      </c>
      <c r="E218" s="47">
        <v>3404</v>
      </c>
      <c r="F218" s="39">
        <v>-0.16219542210189516</v>
      </c>
      <c r="G218" s="47">
        <v>7518</v>
      </c>
      <c r="H218" s="39">
        <v>7.8777442961687469E-2</v>
      </c>
    </row>
    <row r="219" spans="2:8" ht="13.5" customHeight="1" thickBot="1" x14ac:dyDescent="0.25">
      <c r="B219" s="38" t="s">
        <v>156</v>
      </c>
      <c r="C219" s="49">
        <v>15065</v>
      </c>
      <c r="D219" s="40">
        <v>-1.2713808244314831E-2</v>
      </c>
      <c r="E219" s="49">
        <v>4498</v>
      </c>
      <c r="F219" s="40">
        <v>-0.15736230798051704</v>
      </c>
      <c r="G219" s="49">
        <v>9557</v>
      </c>
      <c r="H219" s="40">
        <v>3.8917273616697466E-2</v>
      </c>
    </row>
    <row r="220" spans="2:8" ht="13.5" customHeight="1" thickBot="1" x14ac:dyDescent="0.25">
      <c r="B220" s="41" t="s">
        <v>160</v>
      </c>
      <c r="C220" s="122">
        <v>15544</v>
      </c>
      <c r="D220" s="39">
        <v>-2.2820142075815678E-2</v>
      </c>
      <c r="E220" s="122">
        <v>4351</v>
      </c>
      <c r="F220" s="39">
        <v>-0.18990876931670081</v>
      </c>
      <c r="G220" s="122">
        <v>10304</v>
      </c>
      <c r="H220" s="39">
        <v>6.0191377713756558E-2</v>
      </c>
    </row>
    <row r="221" spans="2:8" ht="13.5" customHeight="1" thickBot="1" x14ac:dyDescent="0.25">
      <c r="B221" s="41" t="s">
        <v>161</v>
      </c>
      <c r="C221" s="122">
        <v>14677</v>
      </c>
      <c r="D221" s="39">
        <v>-0.14429804104477612</v>
      </c>
      <c r="E221" s="122">
        <v>3812</v>
      </c>
      <c r="F221" s="39">
        <v>-0.32792665726375175</v>
      </c>
      <c r="G221" s="122">
        <v>9896</v>
      </c>
      <c r="H221" s="39">
        <v>-5.67152797636069E-2</v>
      </c>
    </row>
    <row r="222" spans="2:8" ht="13.5" customHeight="1" thickBot="1" x14ac:dyDescent="0.25">
      <c r="B222" s="41" t="s">
        <v>163</v>
      </c>
      <c r="C222" s="122">
        <v>10173</v>
      </c>
      <c r="D222" s="39">
        <v>-0.1189919459599896</v>
      </c>
      <c r="E222" s="122">
        <v>2527</v>
      </c>
      <c r="F222" s="39">
        <v>-0.25763807285546414</v>
      </c>
      <c r="G222" s="122">
        <v>6957</v>
      </c>
      <c r="H222" s="39">
        <v>-7.4620909816440539E-2</v>
      </c>
    </row>
    <row r="223" spans="2:8" ht="13.5" customHeight="1" thickBot="1" x14ac:dyDescent="0.25">
      <c r="B223" s="38" t="s">
        <v>165</v>
      </c>
      <c r="C223" s="49">
        <v>13612</v>
      </c>
      <c r="D223" s="40">
        <v>-9.6448722203783602E-2</v>
      </c>
      <c r="E223" s="49">
        <v>3503</v>
      </c>
      <c r="F223" s="40">
        <v>-0.22120942641173855</v>
      </c>
      <c r="G223" s="49">
        <v>9310</v>
      </c>
      <c r="H223" s="40">
        <v>-2.584493041749503E-2</v>
      </c>
    </row>
    <row r="224" spans="2:8" ht="13.5" customHeight="1" thickBot="1" x14ac:dyDescent="0.25">
      <c r="B224" s="41" t="s">
        <v>170</v>
      </c>
      <c r="C224" s="122">
        <v>9665</v>
      </c>
      <c r="D224" s="39">
        <v>-0.37821667524446734</v>
      </c>
      <c r="E224" s="122">
        <v>2392</v>
      </c>
      <c r="F224" s="39">
        <v>-0.45024132383360149</v>
      </c>
      <c r="G224" s="122">
        <v>6896</v>
      </c>
      <c r="H224" s="39">
        <v>-0.33074534161490682</v>
      </c>
    </row>
    <row r="225" spans="2:8" ht="13.5" customHeight="1" thickBot="1" x14ac:dyDescent="0.25">
      <c r="B225" s="41" t="s">
        <v>175</v>
      </c>
      <c r="C225" s="122">
        <v>1383</v>
      </c>
      <c r="D225" s="39">
        <v>-0.90577093411460108</v>
      </c>
      <c r="E225" s="122">
        <v>300</v>
      </c>
      <c r="F225" s="39">
        <v>-0.92130115424973769</v>
      </c>
      <c r="G225" s="122">
        <v>1013</v>
      </c>
      <c r="H225" s="39">
        <v>-0.89763540824575583</v>
      </c>
    </row>
    <row r="226" spans="2:8" ht="13.5" customHeight="1" thickBot="1" x14ac:dyDescent="0.25">
      <c r="B226" s="41" t="s">
        <v>176</v>
      </c>
      <c r="C226" s="122">
        <v>7096</v>
      </c>
      <c r="D226" s="39">
        <v>-0.30246731544283889</v>
      </c>
      <c r="E226" s="122">
        <v>1564</v>
      </c>
      <c r="F226" s="39">
        <v>-0.38108428967154728</v>
      </c>
      <c r="G226" s="122">
        <v>5190</v>
      </c>
      <c r="H226" s="39">
        <v>-0.2539887882708064</v>
      </c>
    </row>
    <row r="227" spans="2:8" ht="13.5" customHeight="1" thickBot="1" x14ac:dyDescent="0.25">
      <c r="B227" s="38" t="s">
        <v>179</v>
      </c>
      <c r="C227" s="49">
        <v>11262</v>
      </c>
      <c r="D227" s="40">
        <v>-0.17264178665883045</v>
      </c>
      <c r="E227" s="49">
        <v>2659</v>
      </c>
      <c r="F227" s="40">
        <v>-0.24093634027976021</v>
      </c>
      <c r="G227" s="49">
        <v>8046</v>
      </c>
      <c r="H227" s="40">
        <v>-0.13576799140708914</v>
      </c>
    </row>
    <row r="228" spans="2:8" ht="13.5" customHeight="1" thickBot="1" x14ac:dyDescent="0.25">
      <c r="B228" s="41" t="s">
        <v>183</v>
      </c>
      <c r="C228" s="122">
        <v>10961</v>
      </c>
      <c r="D228" s="39">
        <v>0.13409208484221419</v>
      </c>
      <c r="E228" s="122">
        <v>2548</v>
      </c>
      <c r="F228" s="39">
        <v>6.5217391304347824E-2</v>
      </c>
      <c r="G228" s="122">
        <v>7862</v>
      </c>
      <c r="H228" s="39">
        <v>0.14008120649651973</v>
      </c>
    </row>
    <row r="229" spans="2:8" ht="13.5" customHeight="1" x14ac:dyDescent="0.2">
      <c r="B229" s="41" t="s">
        <v>247</v>
      </c>
      <c r="C229" s="122">
        <f>+'Lanzamientos practic. total TSJ'!H24</f>
        <v>11574</v>
      </c>
      <c r="D229" s="130">
        <f>+'Lanzamientos practic. total TSJ'!D48</f>
        <v>7.3687635574837307</v>
      </c>
      <c r="E229" s="122">
        <f>+'Lanzamientos E.hipotecaria TSJ'!H24</f>
        <v>2849</v>
      </c>
      <c r="F229" s="130">
        <f>+'Lanzamientos E.hipotecaria TSJ'!D48</f>
        <v>8.4966666666666661</v>
      </c>
      <c r="G229" s="122">
        <f>+'Lanzamientos L.A.U  TSJ'!H24</f>
        <v>8031</v>
      </c>
      <c r="H229" s="130">
        <f>+'Lanzamientos L.A.U  TSJ'!D48</f>
        <v>6.9279368213228034</v>
      </c>
    </row>
    <row r="230" spans="2:8" ht="13.5" customHeight="1" x14ac:dyDescent="0.2">
      <c r="B230" s="41" t="s">
        <v>264</v>
      </c>
      <c r="C230" s="122">
        <f>+'Lanzamientos practic. total TSJ'!I24</f>
        <v>8659</v>
      </c>
      <c r="D230" s="130">
        <f>+'Lanzamientos practic. total TSJ'!E48</f>
        <v>0.22026493799323563</v>
      </c>
      <c r="E230" s="122">
        <f>+'Lanzamientos E.hipotecaria TSJ'!I24</f>
        <v>2203</v>
      </c>
      <c r="F230" s="130">
        <f>+'Lanzamientos E.hipotecaria TSJ'!E48</f>
        <v>0.40856777493606139</v>
      </c>
      <c r="G230" s="122">
        <f>+'Lanzamientos L.A.U  TSJ'!I24</f>
        <v>5999</v>
      </c>
      <c r="H230" s="130">
        <f>+'Lanzamientos L.A.U  TSJ'!E48</f>
        <v>0.15587668593448939</v>
      </c>
    </row>
    <row r="231" spans="2:8" ht="13.5" customHeight="1" x14ac:dyDescent="0.2">
      <c r="B231" s="41" t="s">
        <v>268</v>
      </c>
      <c r="C231" s="122">
        <f>+'Lanzamientos practic. total TSJ'!J24</f>
        <v>10161</v>
      </c>
      <c r="D231" s="130">
        <f>+'Lanzamientos practic. total TSJ'!F48</f>
        <v>-9.7762386787426742E-2</v>
      </c>
      <c r="E231" s="122">
        <f>+'Lanzamientos E.hipotecaria TSJ'!J24</f>
        <v>2503</v>
      </c>
      <c r="F231" s="130">
        <f>+'Lanzamientos E.hipotecaria TSJ'!F48</f>
        <v>-5.8668672433245583E-2</v>
      </c>
      <c r="G231" s="122">
        <f>+'Lanzamientos L.A.U  TSJ'!J24</f>
        <v>7097</v>
      </c>
      <c r="H231" s="130">
        <f>+'Lanzamientos L.A.U  TSJ'!F48</f>
        <v>-0.11794680586626895</v>
      </c>
    </row>
    <row r="232" spans="2:8" ht="38.25" customHeight="1" x14ac:dyDescent="0.2"/>
    <row r="233" spans="2:8" ht="51" customHeight="1" x14ac:dyDescent="0.2">
      <c r="B233" s="19"/>
      <c r="C233" s="12"/>
      <c r="D233" s="12"/>
      <c r="E233" s="12"/>
      <c r="F233" s="12"/>
    </row>
    <row r="235" spans="2:8" ht="65.099999999999994" customHeight="1" thickBot="1" x14ac:dyDescent="0.25">
      <c r="C235" s="45" t="s">
        <v>40</v>
      </c>
      <c r="D235" s="45" t="s">
        <v>92</v>
      </c>
      <c r="E235" s="45" t="s">
        <v>119</v>
      </c>
      <c r="F235" s="45" t="s">
        <v>118</v>
      </c>
    </row>
    <row r="236" spans="2:8" ht="14.25" customHeight="1" thickBot="1" x14ac:dyDescent="0.25">
      <c r="B236" s="41" t="s">
        <v>4</v>
      </c>
      <c r="C236" s="46">
        <v>5614</v>
      </c>
      <c r="D236" s="46">
        <v>4142</v>
      </c>
      <c r="E236" s="39"/>
      <c r="F236" s="39"/>
    </row>
    <row r="237" spans="2:8" ht="14.25" customHeight="1" thickBot="1" x14ac:dyDescent="0.25">
      <c r="B237" s="36" t="s">
        <v>5</v>
      </c>
      <c r="C237" s="47">
        <v>8316</v>
      </c>
      <c r="D237" s="47">
        <v>4819</v>
      </c>
      <c r="E237" s="39"/>
      <c r="F237" s="39"/>
    </row>
    <row r="238" spans="2:8" ht="14.25" customHeight="1" thickBot="1" x14ac:dyDescent="0.25">
      <c r="B238" s="37" t="s">
        <v>6</v>
      </c>
      <c r="C238" s="47">
        <v>5790</v>
      </c>
      <c r="D238" s="47">
        <v>3489</v>
      </c>
      <c r="E238" s="39"/>
      <c r="F238" s="39"/>
    </row>
    <row r="239" spans="2:8" ht="14.25" customHeight="1" thickBot="1" x14ac:dyDescent="0.25">
      <c r="B239" s="38" t="s">
        <v>27</v>
      </c>
      <c r="C239" s="49">
        <v>7531</v>
      </c>
      <c r="D239" s="49">
        <v>4983</v>
      </c>
      <c r="E239" s="40"/>
      <c r="F239" s="40"/>
    </row>
    <row r="240" spans="2:8" ht="14.25" customHeight="1" thickBot="1" x14ac:dyDescent="0.25">
      <c r="B240" s="41" t="s">
        <v>28</v>
      </c>
      <c r="C240" s="47">
        <v>8855</v>
      </c>
      <c r="D240" s="47">
        <v>5602</v>
      </c>
      <c r="E240" s="39">
        <v>0.57730673316708225</v>
      </c>
      <c r="F240" s="39">
        <v>0.35248672139063253</v>
      </c>
    </row>
    <row r="241" spans="2:6" ht="14.25" customHeight="1" thickBot="1" x14ac:dyDescent="0.25">
      <c r="B241" s="36" t="s">
        <v>30</v>
      </c>
      <c r="C241" s="47">
        <v>9777</v>
      </c>
      <c r="D241" s="47">
        <v>6200</v>
      </c>
      <c r="E241" s="39">
        <v>0.17568542568542569</v>
      </c>
      <c r="F241" s="39">
        <v>0.28657397800373524</v>
      </c>
    </row>
    <row r="242" spans="2:6" ht="14.25" customHeight="1" thickBot="1" x14ac:dyDescent="0.25">
      <c r="B242" s="37" t="s">
        <v>33</v>
      </c>
      <c r="C242" s="47">
        <v>7334</v>
      </c>
      <c r="D242" s="47">
        <v>4631</v>
      </c>
      <c r="E242" s="39">
        <v>0.26666666666666666</v>
      </c>
      <c r="F242" s="39">
        <v>0.32731441673832046</v>
      </c>
    </row>
    <row r="243" spans="2:6" ht="14.25" customHeight="1" thickBot="1" x14ac:dyDescent="0.25">
      <c r="B243" s="38" t="s">
        <v>35</v>
      </c>
      <c r="C243" s="49">
        <v>9456</v>
      </c>
      <c r="D243" s="49">
        <v>6060</v>
      </c>
      <c r="E243" s="40">
        <v>0.25561014473509497</v>
      </c>
      <c r="F243" s="40">
        <v>0.21613485851896447</v>
      </c>
    </row>
    <row r="244" spans="2:6" ht="14.25" customHeight="1" thickBot="1" x14ac:dyDescent="0.25">
      <c r="B244" s="41" t="s">
        <v>37</v>
      </c>
      <c r="C244" s="46">
        <v>11824</v>
      </c>
      <c r="D244" s="46">
        <v>7352</v>
      </c>
      <c r="E244" s="39">
        <v>0.33529079616036139</v>
      </c>
      <c r="F244" s="39">
        <v>0.31238843270260619</v>
      </c>
    </row>
    <row r="245" spans="2:6" ht="14.25" customHeight="1" thickBot="1" x14ac:dyDescent="0.25">
      <c r="B245" s="36" t="s">
        <v>44</v>
      </c>
      <c r="C245" s="47">
        <v>13580</v>
      </c>
      <c r="D245" s="47">
        <v>9604</v>
      </c>
      <c r="E245" s="39">
        <v>0.38897412294159761</v>
      </c>
      <c r="F245" s="39">
        <v>0.54903225806451617</v>
      </c>
    </row>
    <row r="246" spans="2:6" ht="14.25" customHeight="1" thickBot="1" x14ac:dyDescent="0.25">
      <c r="B246" s="37" t="s">
        <v>56</v>
      </c>
      <c r="C246" s="47">
        <v>10011</v>
      </c>
      <c r="D246" s="47">
        <v>6363</v>
      </c>
      <c r="E246" s="39">
        <v>0.36501227161167166</v>
      </c>
      <c r="F246" s="39">
        <v>0.37400129561649753</v>
      </c>
    </row>
    <row r="247" spans="2:6" ht="14.25" customHeight="1" thickBot="1" x14ac:dyDescent="0.25">
      <c r="B247" s="38" t="s">
        <v>58</v>
      </c>
      <c r="C247" s="49">
        <v>13812</v>
      </c>
      <c r="D247" s="49">
        <v>9370</v>
      </c>
      <c r="E247" s="40">
        <v>0.46065989847715738</v>
      </c>
      <c r="F247" s="40">
        <v>0.54620462046204621</v>
      </c>
    </row>
    <row r="248" spans="2:6" ht="14.25" customHeight="1" thickBot="1" x14ac:dyDescent="0.25">
      <c r="B248" s="41" t="s">
        <v>60</v>
      </c>
      <c r="C248" s="47">
        <v>16932</v>
      </c>
      <c r="D248" s="47">
        <v>10523</v>
      </c>
      <c r="E248" s="39">
        <v>0.43200270635994586</v>
      </c>
      <c r="F248" s="39">
        <v>0.43131120783460281</v>
      </c>
    </row>
    <row r="249" spans="2:6" ht="14.25" customHeight="1" thickBot="1" x14ac:dyDescent="0.25">
      <c r="B249" s="36" t="s">
        <v>62</v>
      </c>
      <c r="C249" s="47">
        <v>17376</v>
      </c>
      <c r="D249" s="47">
        <v>12077</v>
      </c>
      <c r="E249" s="39">
        <v>0.27952871870397644</v>
      </c>
      <c r="F249" s="39">
        <v>0.257496876301541</v>
      </c>
    </row>
    <row r="250" spans="2:6" ht="14.25" customHeight="1" thickBot="1" x14ac:dyDescent="0.25">
      <c r="B250" s="37" t="s">
        <v>64</v>
      </c>
      <c r="C250" s="47">
        <v>11502</v>
      </c>
      <c r="D250" s="47">
        <v>7659</v>
      </c>
      <c r="E250" s="39">
        <v>0.14893617021276595</v>
      </c>
      <c r="F250" s="39">
        <v>0.20367751060820369</v>
      </c>
    </row>
    <row r="251" spans="2:6" ht="14.25" customHeight="1" thickBot="1" x14ac:dyDescent="0.25">
      <c r="B251" s="38" t="s">
        <v>71</v>
      </c>
      <c r="C251" s="49">
        <v>16311</v>
      </c>
      <c r="D251" s="49">
        <v>10481</v>
      </c>
      <c r="E251" s="40">
        <v>0.18092962641181581</v>
      </c>
      <c r="F251" s="40">
        <v>0.11856990394877268</v>
      </c>
    </row>
    <row r="252" spans="2:6" ht="14.25" customHeight="1" thickBot="1" x14ac:dyDescent="0.25">
      <c r="B252" s="41" t="s">
        <v>74</v>
      </c>
      <c r="C252" s="46">
        <v>19620</v>
      </c>
      <c r="D252" s="46">
        <v>13130</v>
      </c>
      <c r="E252" s="39">
        <v>0.15875265768958186</v>
      </c>
      <c r="F252" s="39">
        <v>0.24774303905730305</v>
      </c>
    </row>
    <row r="253" spans="2:6" ht="14.25" customHeight="1" thickBot="1" x14ac:dyDescent="0.25">
      <c r="B253" s="36" t="s">
        <v>81</v>
      </c>
      <c r="C253" s="47">
        <v>19815</v>
      </c>
      <c r="D253" s="47">
        <v>13874</v>
      </c>
      <c r="E253" s="39">
        <v>0.14036602209944751</v>
      </c>
      <c r="F253" s="39">
        <v>0.14879523060362673</v>
      </c>
    </row>
    <row r="254" spans="2:6" ht="14.25" customHeight="1" thickBot="1" x14ac:dyDescent="0.25">
      <c r="B254" s="37" t="s">
        <v>87</v>
      </c>
      <c r="C254" s="47">
        <v>12610</v>
      </c>
      <c r="D254" s="47">
        <v>8166</v>
      </c>
      <c r="E254" s="39">
        <v>9.6331072856894448E-2</v>
      </c>
      <c r="F254" s="39">
        <v>6.6196631414022725E-2</v>
      </c>
    </row>
    <row r="255" spans="2:6" ht="14.25" customHeight="1" thickBot="1" x14ac:dyDescent="0.25">
      <c r="B255" s="38" t="s">
        <v>89</v>
      </c>
      <c r="C255" s="49">
        <v>18212</v>
      </c>
      <c r="D255" s="49">
        <v>11238</v>
      </c>
      <c r="E255" s="40">
        <v>0.11654711544356569</v>
      </c>
      <c r="F255" s="40">
        <v>7.222593264001527E-2</v>
      </c>
    </row>
    <row r="256" spans="2:6" ht="14.25" customHeight="1" thickBot="1" x14ac:dyDescent="0.25">
      <c r="B256" s="41" t="s">
        <v>94</v>
      </c>
      <c r="C256" s="47">
        <v>16521</v>
      </c>
      <c r="D256" s="47">
        <v>10074</v>
      </c>
      <c r="E256" s="39">
        <v>-0.15795107033639144</v>
      </c>
      <c r="F256" s="39">
        <v>-0.23274942878903274</v>
      </c>
    </row>
    <row r="257" spans="2:6" ht="14.25" customHeight="1" thickBot="1" x14ac:dyDescent="0.25">
      <c r="B257" s="36" t="s">
        <v>98</v>
      </c>
      <c r="C257" s="47">
        <v>16743</v>
      </c>
      <c r="D257" s="47">
        <v>10683</v>
      </c>
      <c r="E257" s="39">
        <v>-0.15503406510219531</v>
      </c>
      <c r="F257" s="39">
        <v>-0.22999855845466341</v>
      </c>
    </row>
    <row r="258" spans="2:6" ht="14.25" customHeight="1" thickBot="1" x14ac:dyDescent="0.25">
      <c r="B258" s="37" t="s">
        <v>101</v>
      </c>
      <c r="C258" s="47">
        <v>14076</v>
      </c>
      <c r="D258" s="47">
        <v>7364</v>
      </c>
      <c r="E258" s="51">
        <v>-5.1546391752577319E-3</v>
      </c>
      <c r="F258" s="51">
        <v>-0.2047514082782268</v>
      </c>
    </row>
    <row r="259" spans="2:6" ht="14.25" customHeight="1" thickBot="1" x14ac:dyDescent="0.25">
      <c r="B259" s="38" t="s">
        <v>103</v>
      </c>
      <c r="C259" s="49">
        <v>17842</v>
      </c>
      <c r="D259" s="49">
        <v>11085</v>
      </c>
      <c r="E259" s="52">
        <v>-0.13935866461673621</v>
      </c>
      <c r="F259" s="52">
        <v>-0.10847125823100195</v>
      </c>
    </row>
    <row r="260" spans="2:6" ht="14.25" customHeight="1" thickBot="1" x14ac:dyDescent="0.25">
      <c r="B260" s="41" t="s">
        <v>105</v>
      </c>
      <c r="C260" s="46">
        <v>18412</v>
      </c>
      <c r="D260" s="46">
        <v>12018</v>
      </c>
      <c r="E260" s="51">
        <v>-8.5951213606924523E-3</v>
      </c>
      <c r="F260" s="51">
        <v>8.3184435179670432E-2</v>
      </c>
    </row>
    <row r="261" spans="2:6" ht="14.25" customHeight="1" thickBot="1" x14ac:dyDescent="0.25">
      <c r="B261" s="36" t="s">
        <v>112</v>
      </c>
      <c r="C261" s="47">
        <v>18876</v>
      </c>
      <c r="D261" s="47">
        <v>12239</v>
      </c>
      <c r="E261" s="51">
        <v>8.8992414740488562E-3</v>
      </c>
      <c r="F261" s="51">
        <v>3.2949546007675745E-2</v>
      </c>
    </row>
    <row r="262" spans="2:6" ht="14.25" customHeight="1" thickBot="1" x14ac:dyDescent="0.25">
      <c r="B262" s="37" t="s">
        <v>116</v>
      </c>
      <c r="C262" s="47">
        <v>13342</v>
      </c>
      <c r="D262" s="47">
        <v>8851</v>
      </c>
      <c r="E262" s="39">
        <v>-5.2145495879511228E-2</v>
      </c>
      <c r="F262" s="39">
        <v>0.20192829983704508</v>
      </c>
    </row>
    <row r="263" spans="2:6" ht="14.25" customHeight="1" thickBot="1" x14ac:dyDescent="0.25">
      <c r="B263" s="38" t="s">
        <v>120</v>
      </c>
      <c r="C263" s="49">
        <v>18603</v>
      </c>
      <c r="D263" s="49">
        <v>12190</v>
      </c>
      <c r="E263" s="40">
        <v>4.2652169039345364E-2</v>
      </c>
      <c r="F263" s="40">
        <v>9.9684258006314835E-2</v>
      </c>
    </row>
    <row r="264" spans="2:6" ht="14.25" customHeight="1" thickBot="1" x14ac:dyDescent="0.25">
      <c r="B264" s="41" t="s">
        <v>122</v>
      </c>
      <c r="C264" s="47">
        <v>19261</v>
      </c>
      <c r="D264" s="47">
        <v>11907</v>
      </c>
      <c r="E264" s="39">
        <v>4.6111231805344342E-2</v>
      </c>
      <c r="F264" s="39">
        <v>-9.2361457813280087E-3</v>
      </c>
    </row>
    <row r="265" spans="2:6" ht="14.25" customHeight="1" thickBot="1" x14ac:dyDescent="0.25">
      <c r="B265" s="36" t="s">
        <v>127</v>
      </c>
      <c r="C265" s="47">
        <v>18378</v>
      </c>
      <c r="D265" s="47">
        <v>11948</v>
      </c>
      <c r="E265" s="39">
        <v>-2.6382708200890018E-2</v>
      </c>
      <c r="F265" s="39">
        <v>-2.3776452324536318E-2</v>
      </c>
    </row>
    <row r="266" spans="2:6" ht="14.25" customHeight="1" thickBot="1" x14ac:dyDescent="0.25">
      <c r="B266" s="37" t="s">
        <v>128</v>
      </c>
      <c r="C266" s="47">
        <v>14071</v>
      </c>
      <c r="D266" s="47">
        <v>8064</v>
      </c>
      <c r="E266" s="39">
        <v>5.4639484335182134E-2</v>
      </c>
      <c r="F266" s="39">
        <v>-8.8916506609422657E-2</v>
      </c>
    </row>
    <row r="267" spans="2:6" ht="14.25" customHeight="1" thickBot="1" x14ac:dyDescent="0.25">
      <c r="B267" s="38" t="s">
        <v>130</v>
      </c>
      <c r="C267" s="49">
        <v>17921</v>
      </c>
      <c r="D267" s="49">
        <v>10563</v>
      </c>
      <c r="E267" s="40">
        <v>-3.6660753641885716E-2</v>
      </c>
      <c r="F267" s="40">
        <v>-0.13347005742411813</v>
      </c>
    </row>
    <row r="268" spans="2:6" ht="14.25" customHeight="1" thickBot="1" x14ac:dyDescent="0.25">
      <c r="B268" s="41" t="s">
        <v>131</v>
      </c>
      <c r="C268" s="46">
        <v>17386</v>
      </c>
      <c r="D268" s="46">
        <v>10550</v>
      </c>
      <c r="E268" s="39">
        <v>-9.7346970562276106E-2</v>
      </c>
      <c r="F268" s="39">
        <v>-0.1139665742840346</v>
      </c>
    </row>
    <row r="269" spans="2:6" ht="14.25" customHeight="1" thickBot="1" x14ac:dyDescent="0.25">
      <c r="B269" s="36" t="s">
        <v>133</v>
      </c>
      <c r="C269" s="47">
        <v>19461</v>
      </c>
      <c r="D269" s="47">
        <v>11843</v>
      </c>
      <c r="E269" s="39">
        <v>5.8929154423767546E-2</v>
      </c>
      <c r="F269" s="39">
        <v>-8.7880816873116847E-3</v>
      </c>
    </row>
    <row r="270" spans="2:6" ht="14.25" customHeight="1" thickBot="1" x14ac:dyDescent="0.25">
      <c r="B270" s="37" t="s">
        <v>135</v>
      </c>
      <c r="C270" s="47">
        <v>12918</v>
      </c>
      <c r="D270" s="47">
        <v>7676</v>
      </c>
      <c r="E270" s="39">
        <v>-8.1941581977116054E-2</v>
      </c>
      <c r="F270" s="39">
        <v>-4.8115079365079368E-2</v>
      </c>
    </row>
    <row r="271" spans="2:6" ht="14.25" customHeight="1" thickBot="1" x14ac:dyDescent="0.25">
      <c r="B271" s="38" t="s">
        <v>136</v>
      </c>
      <c r="C271" s="49">
        <v>17265</v>
      </c>
      <c r="D271" s="49">
        <v>10410</v>
      </c>
      <c r="E271" s="40">
        <v>-3.6605100161821329E-2</v>
      </c>
      <c r="F271" s="40">
        <v>-1.4484521442771939E-2</v>
      </c>
    </row>
    <row r="272" spans="2:6" ht="14.25" customHeight="1" thickBot="1" x14ac:dyDescent="0.25">
      <c r="B272" s="41" t="s">
        <v>138</v>
      </c>
      <c r="C272" s="47">
        <v>19926</v>
      </c>
      <c r="D272" s="47">
        <v>11758</v>
      </c>
      <c r="E272" s="39">
        <v>0.14609455884044634</v>
      </c>
      <c r="F272" s="39">
        <v>0.11450236966824645</v>
      </c>
    </row>
    <row r="273" spans="2:6" ht="14.25" customHeight="1" thickBot="1" x14ac:dyDescent="0.25">
      <c r="B273" s="36" t="s">
        <v>139</v>
      </c>
      <c r="C273" s="47">
        <v>19141</v>
      </c>
      <c r="D273" s="47">
        <v>11921</v>
      </c>
      <c r="E273" s="39">
        <v>-1.6443142695647707E-2</v>
      </c>
      <c r="F273" s="39">
        <v>6.5861690450054883E-3</v>
      </c>
    </row>
    <row r="274" spans="2:6" ht="14.25" customHeight="1" thickBot="1" x14ac:dyDescent="0.25">
      <c r="B274" s="37" t="s">
        <v>140</v>
      </c>
      <c r="C274" s="47">
        <v>12840</v>
      </c>
      <c r="D274" s="47">
        <v>8025</v>
      </c>
      <c r="E274" s="39">
        <v>-6.0380863910822107E-3</v>
      </c>
      <c r="F274" s="39">
        <v>4.5466388744137574E-2</v>
      </c>
    </row>
    <row r="275" spans="2:6" ht="14.25" customHeight="1" thickBot="1" x14ac:dyDescent="0.25">
      <c r="B275" s="38" t="s">
        <v>141</v>
      </c>
      <c r="C275" s="49">
        <v>17786</v>
      </c>
      <c r="D275" s="49">
        <v>10220</v>
      </c>
      <c r="E275" s="40">
        <v>3.017665797856936E-2</v>
      </c>
      <c r="F275" s="40">
        <v>-1.8251681075888569E-2</v>
      </c>
    </row>
    <row r="276" spans="2:6" ht="14.25" customHeight="1" thickBot="1" x14ac:dyDescent="0.25">
      <c r="B276" s="41" t="s">
        <v>144</v>
      </c>
      <c r="C276" s="46">
        <v>18859</v>
      </c>
      <c r="D276" s="46">
        <v>11219</v>
      </c>
      <c r="E276" s="39">
        <v>-5.3548128073873331E-2</v>
      </c>
      <c r="F276" s="39">
        <v>-4.5841129443782956E-2</v>
      </c>
    </row>
    <row r="277" spans="2:6" ht="14.25" customHeight="1" thickBot="1" x14ac:dyDescent="0.25">
      <c r="B277" s="36" t="s">
        <v>145</v>
      </c>
      <c r="C277" s="47">
        <v>20526</v>
      </c>
      <c r="D277" s="47">
        <v>12398</v>
      </c>
      <c r="E277" s="39">
        <v>7.2357766051930408E-2</v>
      </c>
      <c r="F277" s="39">
        <v>4.0013421692811003E-2</v>
      </c>
    </row>
    <row r="278" spans="2:6" ht="14.25" customHeight="1" thickBot="1" x14ac:dyDescent="0.25">
      <c r="B278" s="37" t="s">
        <v>146</v>
      </c>
      <c r="C278" s="47">
        <v>13446</v>
      </c>
      <c r="D278" s="47">
        <v>7894</v>
      </c>
      <c r="E278" s="39">
        <v>4.7196261682242988E-2</v>
      </c>
      <c r="F278" s="39">
        <v>-1.632398753894081E-2</v>
      </c>
    </row>
    <row r="279" spans="2:6" ht="14.25" customHeight="1" thickBot="1" x14ac:dyDescent="0.25">
      <c r="B279" s="38" t="s">
        <v>156</v>
      </c>
      <c r="C279" s="49">
        <v>19192</v>
      </c>
      <c r="D279" s="49">
        <v>11487</v>
      </c>
      <c r="E279" s="40">
        <v>7.9050938940739904E-2</v>
      </c>
      <c r="F279" s="40">
        <v>0.12397260273972603</v>
      </c>
    </row>
    <row r="280" spans="2:6" ht="14.25" customHeight="1" thickBot="1" x14ac:dyDescent="0.25">
      <c r="B280" s="41" t="s">
        <v>160</v>
      </c>
      <c r="C280" s="122">
        <v>19913</v>
      </c>
      <c r="D280" s="122">
        <v>11625</v>
      </c>
      <c r="E280" s="39">
        <v>5.5888435229863725E-2</v>
      </c>
      <c r="F280" s="39">
        <v>3.618860861039308E-2</v>
      </c>
    </row>
    <row r="281" spans="2:6" ht="14.25" customHeight="1" thickBot="1" x14ac:dyDescent="0.25">
      <c r="B281" s="41" t="s">
        <v>161</v>
      </c>
      <c r="C281" s="122">
        <v>18594</v>
      </c>
      <c r="D281" s="122">
        <v>10894</v>
      </c>
      <c r="E281" s="39">
        <v>-9.4124524992692193E-2</v>
      </c>
      <c r="F281" s="39">
        <v>-0.12130988869172447</v>
      </c>
    </row>
    <row r="282" spans="2:6" ht="14.25" customHeight="1" thickBot="1" x14ac:dyDescent="0.25">
      <c r="B282" s="41" t="s">
        <v>163</v>
      </c>
      <c r="C282" s="122">
        <v>12715</v>
      </c>
      <c r="D282" s="122">
        <v>7165</v>
      </c>
      <c r="E282" s="39">
        <v>-5.4365610590510191E-2</v>
      </c>
      <c r="F282" s="39">
        <v>-9.2348619204459081E-2</v>
      </c>
    </row>
    <row r="283" spans="2:6" ht="14.25" customHeight="1" thickBot="1" x14ac:dyDescent="0.25">
      <c r="B283" s="38" t="s">
        <v>165</v>
      </c>
      <c r="C283" s="49">
        <v>17025</v>
      </c>
      <c r="D283" s="49">
        <v>9823</v>
      </c>
      <c r="E283" s="40">
        <v>-0.11291162984576907</v>
      </c>
      <c r="F283" s="40">
        <v>-0.14485940628536606</v>
      </c>
    </row>
    <row r="284" spans="2:6" ht="14.25" customHeight="1" thickBot="1" x14ac:dyDescent="0.25">
      <c r="B284" s="41" t="s">
        <v>170</v>
      </c>
      <c r="C284" s="122">
        <v>14586</v>
      </c>
      <c r="D284" s="122">
        <v>7959</v>
      </c>
      <c r="E284" s="39">
        <v>-0.26751368452769547</v>
      </c>
      <c r="F284" s="39">
        <v>-0.3153548387096774</v>
      </c>
    </row>
    <row r="285" spans="2:6" ht="14.25" customHeight="1" thickBot="1" x14ac:dyDescent="0.25">
      <c r="B285" s="41" t="s">
        <v>175</v>
      </c>
      <c r="C285" s="122">
        <v>6953</v>
      </c>
      <c r="D285" s="122">
        <v>947</v>
      </c>
      <c r="E285" s="39">
        <v>-0.62606217059266434</v>
      </c>
      <c r="F285" s="39">
        <v>-0.91307141545805026</v>
      </c>
    </row>
    <row r="286" spans="2:6" ht="14.25" customHeight="1" thickBot="1" x14ac:dyDescent="0.25">
      <c r="B286" s="41" t="s">
        <v>176</v>
      </c>
      <c r="C286" s="122">
        <v>14117</v>
      </c>
      <c r="D286" s="122">
        <v>6226</v>
      </c>
      <c r="E286" s="39">
        <v>0.11026346834447504</v>
      </c>
      <c r="F286" s="39">
        <v>-0.13105373342637822</v>
      </c>
    </row>
    <row r="287" spans="2:6" ht="14.25" customHeight="1" thickBot="1" x14ac:dyDescent="0.25">
      <c r="B287" s="38" t="s">
        <v>179</v>
      </c>
      <c r="C287" s="49">
        <v>18255</v>
      </c>
      <c r="D287" s="49">
        <v>10158</v>
      </c>
      <c r="E287" s="40">
        <v>7.2246696035242294E-2</v>
      </c>
      <c r="F287" s="40">
        <v>3.4103634327598491E-2</v>
      </c>
    </row>
    <row r="288" spans="2:6" ht="14.25" customHeight="1" thickBot="1" x14ac:dyDescent="0.25">
      <c r="B288" s="41" t="s">
        <v>183</v>
      </c>
      <c r="C288" s="122">
        <v>18131</v>
      </c>
      <c r="D288" s="122">
        <v>8936</v>
      </c>
      <c r="E288" s="39">
        <v>0.24304127245303717</v>
      </c>
      <c r="F288" s="39">
        <v>0.12275411483854756</v>
      </c>
    </row>
    <row r="289" spans="2:7" ht="14.25" customHeight="1" x14ac:dyDescent="0.2">
      <c r="B289" s="41" t="s">
        <v>247</v>
      </c>
      <c r="C289" s="122">
        <f>+'Lanzamientos SC recibidos TSJ'!AF23</f>
        <v>18598</v>
      </c>
      <c r="D289" s="122">
        <f>+'Lanzamientos con Cump ptivo TSJ'!AF23</f>
        <v>9275</v>
      </c>
      <c r="E289" s="130">
        <f>+'Lanzamientos SC recibidos TSJ'!AB46</f>
        <v>1.6748166259168704</v>
      </c>
      <c r="F289" s="130">
        <f>+'Lanzamientos con Cump ptivo TSJ'!AB45</f>
        <v>8.7940865892291455</v>
      </c>
    </row>
    <row r="290" spans="2:7" ht="14.25" customHeight="1" x14ac:dyDescent="0.2">
      <c r="B290" s="41" t="s">
        <v>264</v>
      </c>
      <c r="C290" s="122">
        <f>+'Lanzamientos SC recibidos TSJ'!AG23</f>
        <v>12390</v>
      </c>
      <c r="D290" s="122">
        <f>+'Lanzamientos con Cump ptivo TSJ'!AG23</f>
        <v>5973</v>
      </c>
      <c r="E290" s="130">
        <f>+'Lanzamientos SC recibidos TSJ'!AC46</f>
        <v>-0.12233477367712686</v>
      </c>
      <c r="F290" s="130">
        <f>+'Lanzamientos con Cump ptivo TSJ'!AC45</f>
        <v>-4.0636042402826852E-2</v>
      </c>
    </row>
    <row r="291" spans="2:7" ht="14.25" customHeight="1" x14ac:dyDescent="0.2">
      <c r="B291" s="41" t="s">
        <v>268</v>
      </c>
      <c r="C291" s="122">
        <f>+'Lanzamientos SC recibidos TSJ'!AH23</f>
        <v>16187</v>
      </c>
      <c r="D291" s="122">
        <f>+'Lanzamientos con Cump ptivo TSJ'!AH23</f>
        <v>8045</v>
      </c>
      <c r="E291" s="130">
        <f>+'Lanzamientos SC recibidos TSJ'!AD46</f>
        <v>-0.11328403177211722</v>
      </c>
      <c r="F291" s="130">
        <f>+'Lanzamientos con Cump ptivo TSJ'!AD45</f>
        <v>-0.20801338846229572</v>
      </c>
    </row>
    <row r="292" spans="2:7" ht="12" customHeight="1" x14ac:dyDescent="0.2">
      <c r="B292" s="26"/>
      <c r="C292" s="21"/>
      <c r="D292" s="28"/>
      <c r="E292" s="21"/>
      <c r="F292" s="28"/>
    </row>
    <row r="293" spans="2:7" x14ac:dyDescent="0.2">
      <c r="B293" s="29" t="s">
        <v>106</v>
      </c>
    </row>
    <row r="294" spans="2:7" x14ac:dyDescent="0.2">
      <c r="B294" s="29" t="s">
        <v>129</v>
      </c>
    </row>
    <row r="296" spans="2:7" x14ac:dyDescent="0.2">
      <c r="B296" s="30" t="s">
        <v>15</v>
      </c>
      <c r="C296" s="31"/>
      <c r="D296" s="31"/>
      <c r="E296" s="31"/>
      <c r="F296" s="31"/>
      <c r="G296" s="32"/>
    </row>
    <row r="297" spans="2:7" x14ac:dyDescent="0.2">
      <c r="B297" s="30" t="s">
        <v>16</v>
      </c>
      <c r="C297" s="31"/>
      <c r="D297" s="31"/>
      <c r="E297" s="31"/>
      <c r="F297" s="31"/>
      <c r="G297" s="32"/>
    </row>
  </sheetData>
  <mergeCells count="1">
    <mergeCell ref="L68:O68"/>
  </mergeCells>
  <phoneticPr fontId="0" type="noConversion"/>
  <pageMargins left="0.78740157480314965" right="0.78740157480314965" top="0.39370078740157483" bottom="0.39370078740157483" header="0" footer="0"/>
  <pageSetup paperSize="9" scale="71" fitToHeight="0" orientation="landscape" r:id="rId1"/>
  <headerFooter alignWithMargins="0"/>
  <rowBreaks count="1" manualBreakCount="1">
    <brk id="82"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14"/>
  <sheetViews>
    <sheetView workbookViewId="0"/>
  </sheetViews>
  <sheetFormatPr baseColWidth="10" defaultRowHeight="14.25" x14ac:dyDescent="0.2"/>
  <cols>
    <col min="1" max="1" width="10.7109375" style="53" customWidth="1"/>
    <col min="2" max="2" width="30.85546875" style="53" customWidth="1"/>
    <col min="3" max="3" width="152.42578125" style="53" customWidth="1"/>
    <col min="4" max="16384" width="11.42578125" style="53"/>
  </cols>
  <sheetData>
    <row r="1" spans="2:6" ht="19.5" customHeight="1" x14ac:dyDescent="0.2"/>
    <row r="2" spans="2:6" ht="30.75" customHeight="1" x14ac:dyDescent="0.2"/>
    <row r="3" spans="2:6" ht="25.5" customHeight="1" thickBot="1" x14ac:dyDescent="0.25">
      <c r="D3" s="1"/>
      <c r="E3" s="1"/>
    </row>
    <row r="4" spans="2:6" ht="71.25" customHeight="1" thickTop="1" thickBot="1" x14ac:dyDescent="0.25">
      <c r="B4" s="58" t="s">
        <v>25</v>
      </c>
      <c r="C4" s="54" t="s">
        <v>68</v>
      </c>
    </row>
    <row r="5" spans="2:6" ht="42.75" customHeight="1" thickTop="1" thickBot="1" x14ac:dyDescent="0.25">
      <c r="B5" s="59" t="s">
        <v>23</v>
      </c>
      <c r="C5" s="56" t="s">
        <v>84</v>
      </c>
    </row>
    <row r="6" spans="2:6" ht="56.25" customHeight="1" thickTop="1" thickBot="1" x14ac:dyDescent="0.25">
      <c r="B6" s="62" t="s">
        <v>152</v>
      </c>
      <c r="C6" s="54" t="s">
        <v>69</v>
      </c>
    </row>
    <row r="7" spans="2:6" ht="49.5" customHeight="1" thickTop="1" thickBot="1" x14ac:dyDescent="0.25">
      <c r="B7" s="58" t="s">
        <v>66</v>
      </c>
      <c r="C7" s="54" t="s">
        <v>70</v>
      </c>
      <c r="F7" s="53" t="s">
        <v>32</v>
      </c>
    </row>
    <row r="8" spans="2:6" ht="49.5" customHeight="1" thickTop="1" thickBot="1" x14ac:dyDescent="0.25">
      <c r="B8" s="60" t="s">
        <v>41</v>
      </c>
      <c r="C8" s="57" t="s">
        <v>85</v>
      </c>
    </row>
    <row r="9" spans="2:6" ht="78" customHeight="1" thickTop="1" thickBot="1" x14ac:dyDescent="0.25">
      <c r="B9" s="58" t="s">
        <v>40</v>
      </c>
      <c r="C9" s="54" t="s">
        <v>86</v>
      </c>
    </row>
    <row r="10" spans="2:6" ht="50.25" customHeight="1" thickTop="1" thickBot="1" x14ac:dyDescent="0.25">
      <c r="B10" s="60" t="s">
        <v>92</v>
      </c>
      <c r="C10" s="57" t="s">
        <v>93</v>
      </c>
    </row>
    <row r="11" spans="2:6" ht="118.5" customHeight="1" thickTop="1" thickBot="1" x14ac:dyDescent="0.25">
      <c r="B11" s="58" t="s">
        <v>100</v>
      </c>
      <c r="C11" s="54" t="s">
        <v>113</v>
      </c>
    </row>
    <row r="12" spans="2:6" ht="60" customHeight="1" thickTop="1" thickBot="1" x14ac:dyDescent="0.25">
      <c r="B12" s="61" t="s">
        <v>39</v>
      </c>
      <c r="C12" s="55" t="s">
        <v>83</v>
      </c>
    </row>
    <row r="13" spans="2:6" ht="59.25" customHeight="1" thickTop="1" thickBot="1" x14ac:dyDescent="0.25">
      <c r="B13" s="61" t="s">
        <v>158</v>
      </c>
      <c r="C13" s="55" t="s">
        <v>159</v>
      </c>
    </row>
    <row r="14" spans="2:6" ht="15" thickTop="1" x14ac:dyDescent="0.2"/>
  </sheetData>
  <phoneticPr fontId="7" type="noConversion"/>
  <pageMargins left="0.75" right="0.75" top="1" bottom="1" header="0" footer="0"/>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B2:V77"/>
  <sheetViews>
    <sheetView zoomScaleNormal="100" workbookViewId="0"/>
  </sheetViews>
  <sheetFormatPr baseColWidth="10" defaultRowHeight="12.75" x14ac:dyDescent="0.2"/>
  <cols>
    <col min="1" max="1" width="8.7109375" style="13" customWidth="1"/>
    <col min="2" max="2" width="32.85546875" style="13" bestFit="1" customWidth="1"/>
    <col min="3" max="18" width="12.28515625" style="13" customWidth="1"/>
    <col min="19" max="19" width="11.85546875" style="13" customWidth="1"/>
    <col min="20" max="20" width="0.7109375" style="13" hidden="1" customWidth="1"/>
    <col min="21" max="21" width="8" style="13" hidden="1" customWidth="1"/>
    <col min="22" max="22" width="0.140625" style="13" hidden="1" customWidth="1"/>
    <col min="23" max="23" width="13.7109375" style="13" customWidth="1"/>
    <col min="24" max="57" width="12.28515625" style="13" customWidth="1"/>
    <col min="58" max="16384" width="11.42578125" style="13"/>
  </cols>
  <sheetData>
    <row r="2" spans="2:10" ht="40.5" customHeight="1" x14ac:dyDescent="0.2">
      <c r="B2" s="11"/>
    </row>
    <row r="3" spans="2:10" ht="28.5" customHeight="1" x14ac:dyDescent="0.2">
      <c r="B3" s="65"/>
    </row>
    <row r="4" spans="2:10" ht="23.25" customHeight="1" x14ac:dyDescent="0.2"/>
    <row r="5" spans="2:10" ht="39" customHeight="1" x14ac:dyDescent="0.2">
      <c r="C5" s="44" t="s">
        <v>170</v>
      </c>
      <c r="D5" s="44" t="s">
        <v>175</v>
      </c>
      <c r="E5" s="44" t="s">
        <v>176</v>
      </c>
      <c r="F5" s="72" t="s">
        <v>179</v>
      </c>
      <c r="G5" s="44" t="s">
        <v>183</v>
      </c>
      <c r="H5" s="44" t="s">
        <v>247</v>
      </c>
      <c r="I5" s="44" t="s">
        <v>264</v>
      </c>
      <c r="J5" s="44" t="s">
        <v>268</v>
      </c>
    </row>
    <row r="6" spans="2:10" ht="17.100000000000001" customHeight="1" thickBot="1" x14ac:dyDescent="0.25">
      <c r="B6" s="66" t="s">
        <v>52</v>
      </c>
      <c r="C6" s="46">
        <v>174</v>
      </c>
      <c r="D6" s="46">
        <v>110</v>
      </c>
      <c r="E6" s="46">
        <v>119</v>
      </c>
      <c r="F6" s="46">
        <v>193</v>
      </c>
      <c r="G6" s="46">
        <v>254</v>
      </c>
      <c r="H6" s="46">
        <v>186</v>
      </c>
      <c r="I6" s="46">
        <v>189</v>
      </c>
      <c r="J6" s="46">
        <v>209</v>
      </c>
    </row>
    <row r="7" spans="2:10" ht="17.100000000000001" customHeight="1" thickBot="1" x14ac:dyDescent="0.25">
      <c r="B7" s="66" t="s">
        <v>53</v>
      </c>
      <c r="C7" s="46">
        <v>44</v>
      </c>
      <c r="D7" s="46">
        <v>18</v>
      </c>
      <c r="E7" s="46">
        <v>30</v>
      </c>
      <c r="F7" s="46">
        <v>54</v>
      </c>
      <c r="G7" s="46">
        <v>53</v>
      </c>
      <c r="H7" s="46">
        <v>40</v>
      </c>
      <c r="I7" s="46">
        <v>39</v>
      </c>
      <c r="J7" s="46">
        <v>43</v>
      </c>
    </row>
    <row r="8" spans="2:10" ht="17.100000000000001" customHeight="1" thickBot="1" x14ac:dyDescent="0.25">
      <c r="B8" s="66" t="s">
        <v>166</v>
      </c>
      <c r="C8" s="46">
        <v>29</v>
      </c>
      <c r="D8" s="46">
        <v>12</v>
      </c>
      <c r="E8" s="46">
        <v>23</v>
      </c>
      <c r="F8" s="46">
        <v>41</v>
      </c>
      <c r="G8" s="46">
        <v>38</v>
      </c>
      <c r="H8" s="46">
        <v>43</v>
      </c>
      <c r="I8" s="46">
        <v>33</v>
      </c>
      <c r="J8" s="46">
        <v>40</v>
      </c>
    </row>
    <row r="9" spans="2:10" ht="17.100000000000001" customHeight="1" thickBot="1" x14ac:dyDescent="0.25">
      <c r="B9" s="66" t="s">
        <v>47</v>
      </c>
      <c r="C9" s="46">
        <v>40</v>
      </c>
      <c r="D9" s="46">
        <v>25</v>
      </c>
      <c r="E9" s="46">
        <v>52</v>
      </c>
      <c r="F9" s="46">
        <v>65</v>
      </c>
      <c r="G9" s="46">
        <v>74</v>
      </c>
      <c r="H9" s="46">
        <v>43</v>
      </c>
      <c r="I9" s="46">
        <v>42</v>
      </c>
      <c r="J9" s="46">
        <v>47</v>
      </c>
    </row>
    <row r="10" spans="2:10" ht="17.100000000000001" customHeight="1" thickBot="1" x14ac:dyDescent="0.25">
      <c r="B10" s="66" t="s">
        <v>8</v>
      </c>
      <c r="C10" s="46">
        <v>46</v>
      </c>
      <c r="D10" s="46">
        <v>18</v>
      </c>
      <c r="E10" s="46">
        <v>45</v>
      </c>
      <c r="F10" s="46">
        <v>58</v>
      </c>
      <c r="G10" s="46">
        <v>38</v>
      </c>
      <c r="H10" s="46">
        <v>53</v>
      </c>
      <c r="I10" s="46">
        <v>47</v>
      </c>
      <c r="J10" s="46">
        <v>49</v>
      </c>
    </row>
    <row r="11" spans="2:10" ht="17.100000000000001" customHeight="1" thickBot="1" x14ac:dyDescent="0.25">
      <c r="B11" s="66" t="s">
        <v>9</v>
      </c>
      <c r="C11" s="46">
        <v>20</v>
      </c>
      <c r="D11" s="46">
        <v>7</v>
      </c>
      <c r="E11" s="46">
        <v>16</v>
      </c>
      <c r="F11" s="46">
        <v>17</v>
      </c>
      <c r="G11" s="46">
        <v>13</v>
      </c>
      <c r="H11" s="46">
        <v>12</v>
      </c>
      <c r="I11" s="46">
        <v>14</v>
      </c>
      <c r="J11" s="46">
        <v>22</v>
      </c>
    </row>
    <row r="12" spans="2:10" ht="17.100000000000001" customHeight="1" thickBot="1" x14ac:dyDescent="0.25">
      <c r="B12" s="66" t="s">
        <v>54</v>
      </c>
      <c r="C12" s="46">
        <v>46</v>
      </c>
      <c r="D12" s="46">
        <v>38</v>
      </c>
      <c r="E12" s="46">
        <v>66</v>
      </c>
      <c r="F12" s="46">
        <v>38</v>
      </c>
      <c r="G12" s="46">
        <v>102</v>
      </c>
      <c r="H12" s="46">
        <v>71</v>
      </c>
      <c r="I12" s="46">
        <v>60</v>
      </c>
      <c r="J12" s="46">
        <v>70</v>
      </c>
    </row>
    <row r="13" spans="2:10" ht="17.100000000000001" customHeight="1" thickBot="1" x14ac:dyDescent="0.25">
      <c r="B13" s="66" t="s">
        <v>49</v>
      </c>
      <c r="C13" s="46">
        <v>58</v>
      </c>
      <c r="D13" s="46">
        <v>28</v>
      </c>
      <c r="E13" s="46">
        <v>29</v>
      </c>
      <c r="F13" s="46">
        <v>60</v>
      </c>
      <c r="G13" s="46">
        <v>70</v>
      </c>
      <c r="H13" s="46">
        <v>55</v>
      </c>
      <c r="I13" s="46">
        <v>53</v>
      </c>
      <c r="J13" s="46">
        <v>78</v>
      </c>
    </row>
    <row r="14" spans="2:10" ht="17.100000000000001" customHeight="1" thickBot="1" x14ac:dyDescent="0.25">
      <c r="B14" s="66" t="s">
        <v>26</v>
      </c>
      <c r="C14" s="46">
        <v>578</v>
      </c>
      <c r="D14" s="46">
        <v>417</v>
      </c>
      <c r="E14" s="46">
        <v>617</v>
      </c>
      <c r="F14" s="46">
        <v>783</v>
      </c>
      <c r="G14" s="46">
        <v>817</v>
      </c>
      <c r="H14" s="46">
        <v>778</v>
      </c>
      <c r="I14" s="46">
        <v>617</v>
      </c>
      <c r="J14" s="46">
        <v>764</v>
      </c>
    </row>
    <row r="15" spans="2:10" ht="17.100000000000001" customHeight="1" thickBot="1" x14ac:dyDescent="0.25">
      <c r="B15" s="66" t="s">
        <v>48</v>
      </c>
      <c r="C15" s="46">
        <v>235</v>
      </c>
      <c r="D15" s="46">
        <v>145</v>
      </c>
      <c r="E15" s="46">
        <v>263</v>
      </c>
      <c r="F15" s="46">
        <v>278</v>
      </c>
      <c r="G15" s="46">
        <v>340</v>
      </c>
      <c r="H15" s="46">
        <v>309</v>
      </c>
      <c r="I15" s="46">
        <v>245</v>
      </c>
      <c r="J15" s="46">
        <v>284</v>
      </c>
    </row>
    <row r="16" spans="2:10" ht="17.100000000000001" customHeight="1" thickBot="1" x14ac:dyDescent="0.25">
      <c r="B16" s="66" t="s">
        <v>21</v>
      </c>
      <c r="C16" s="46">
        <v>16</v>
      </c>
      <c r="D16" s="46">
        <v>18</v>
      </c>
      <c r="E16" s="46">
        <v>10</v>
      </c>
      <c r="F16" s="46">
        <v>19</v>
      </c>
      <c r="G16" s="46">
        <v>23</v>
      </c>
      <c r="H16" s="46">
        <v>29</v>
      </c>
      <c r="I16" s="46">
        <v>26</v>
      </c>
      <c r="J16" s="46">
        <v>26</v>
      </c>
    </row>
    <row r="17" spans="2:10" ht="17.100000000000001" customHeight="1" thickBot="1" x14ac:dyDescent="0.25">
      <c r="B17" s="66" t="s">
        <v>10</v>
      </c>
      <c r="C17" s="46">
        <v>80</v>
      </c>
      <c r="D17" s="46">
        <v>52</v>
      </c>
      <c r="E17" s="46">
        <v>78</v>
      </c>
      <c r="F17" s="46">
        <v>75</v>
      </c>
      <c r="G17" s="46">
        <v>99</v>
      </c>
      <c r="H17" s="46">
        <v>79</v>
      </c>
      <c r="I17" s="46">
        <v>70</v>
      </c>
      <c r="J17" s="46">
        <v>65</v>
      </c>
    </row>
    <row r="18" spans="2:10" ht="17.100000000000001" customHeight="1" thickBot="1" x14ac:dyDescent="0.25">
      <c r="B18" s="66" t="s">
        <v>167</v>
      </c>
      <c r="C18" s="46">
        <v>197</v>
      </c>
      <c r="D18" s="46">
        <v>163</v>
      </c>
      <c r="E18" s="46">
        <v>325</v>
      </c>
      <c r="F18" s="46">
        <v>414</v>
      </c>
      <c r="G18" s="46">
        <v>294</v>
      </c>
      <c r="H18" s="46">
        <v>490</v>
      </c>
      <c r="I18" s="46">
        <v>344</v>
      </c>
      <c r="J18" s="46">
        <v>390</v>
      </c>
    </row>
    <row r="19" spans="2:10" ht="17.100000000000001" customHeight="1" thickBot="1" x14ac:dyDescent="0.25">
      <c r="B19" s="66" t="s">
        <v>168</v>
      </c>
      <c r="C19" s="46">
        <v>46</v>
      </c>
      <c r="D19" s="46">
        <v>16</v>
      </c>
      <c r="E19" s="46">
        <v>22</v>
      </c>
      <c r="F19" s="46">
        <v>31</v>
      </c>
      <c r="G19" s="46">
        <v>47</v>
      </c>
      <c r="H19" s="46">
        <v>37</v>
      </c>
      <c r="I19" s="46">
        <v>28</v>
      </c>
      <c r="J19" s="46">
        <v>54</v>
      </c>
    </row>
    <row r="20" spans="2:10" ht="17.100000000000001" customHeight="1" thickBot="1" x14ac:dyDescent="0.25">
      <c r="B20" s="66" t="s">
        <v>169</v>
      </c>
      <c r="C20" s="46">
        <v>5</v>
      </c>
      <c r="D20" s="46">
        <v>11</v>
      </c>
      <c r="E20" s="46">
        <v>6</v>
      </c>
      <c r="F20" s="46">
        <v>15</v>
      </c>
      <c r="G20" s="46">
        <v>9</v>
      </c>
      <c r="H20" s="46">
        <v>9</v>
      </c>
      <c r="I20" s="46">
        <v>12</v>
      </c>
      <c r="J20" s="46">
        <v>18</v>
      </c>
    </row>
    <row r="21" spans="2:10" ht="17.100000000000001" customHeight="1" thickBot="1" x14ac:dyDescent="0.25">
      <c r="B21" s="66" t="s">
        <v>51</v>
      </c>
      <c r="C21" s="46">
        <v>78</v>
      </c>
      <c r="D21" s="46">
        <v>47</v>
      </c>
      <c r="E21" s="46">
        <v>70</v>
      </c>
      <c r="F21" s="46">
        <v>86</v>
      </c>
      <c r="G21" s="46">
        <v>109</v>
      </c>
      <c r="H21" s="46">
        <v>89</v>
      </c>
      <c r="I21" s="46">
        <v>68</v>
      </c>
      <c r="J21" s="46">
        <v>73</v>
      </c>
    </row>
    <row r="22" spans="2:10" ht="17.100000000000001" customHeight="1" thickBot="1" x14ac:dyDescent="0.25">
      <c r="B22" s="66" t="s">
        <v>11</v>
      </c>
      <c r="C22" s="46">
        <v>14</v>
      </c>
      <c r="D22" s="46">
        <v>4</v>
      </c>
      <c r="E22" s="46">
        <v>10</v>
      </c>
      <c r="F22" s="46">
        <v>24</v>
      </c>
      <c r="G22" s="46">
        <v>14</v>
      </c>
      <c r="H22" s="46">
        <v>19</v>
      </c>
      <c r="I22" s="46">
        <v>18</v>
      </c>
      <c r="J22" s="46">
        <v>13</v>
      </c>
    </row>
    <row r="23" spans="2:10" ht="17.100000000000001" customHeight="1" thickBot="1" x14ac:dyDescent="0.25">
      <c r="B23" s="68" t="s">
        <v>22</v>
      </c>
      <c r="C23" s="69">
        <f t="shared" ref="C23:D23" si="0">SUM(C6:C22)</f>
        <v>1706</v>
      </c>
      <c r="D23" s="69">
        <f t="shared" si="0"/>
        <v>1129</v>
      </c>
      <c r="E23" s="69">
        <f t="shared" ref="E23:J23" si="1">SUM(E6:E22)</f>
        <v>1781</v>
      </c>
      <c r="F23" s="69">
        <f t="shared" si="1"/>
        <v>2251</v>
      </c>
      <c r="G23" s="69">
        <f t="shared" si="1"/>
        <v>2394</v>
      </c>
      <c r="H23" s="69">
        <f t="shared" si="1"/>
        <v>2342</v>
      </c>
      <c r="I23" s="69">
        <f t="shared" si="1"/>
        <v>1905</v>
      </c>
      <c r="J23" s="69">
        <f t="shared" si="1"/>
        <v>2245</v>
      </c>
    </row>
    <row r="24" spans="2:10" ht="21.75" customHeight="1" x14ac:dyDescent="0.2"/>
    <row r="25" spans="2:10" ht="42" customHeight="1" x14ac:dyDescent="0.2">
      <c r="B25" s="70"/>
      <c r="C25" s="33"/>
      <c r="D25" s="33"/>
      <c r="E25" s="33"/>
      <c r="F25" s="33"/>
    </row>
    <row r="26" spans="2:10" ht="14.25" customHeight="1" x14ac:dyDescent="0.2"/>
    <row r="27" spans="2:10" s="71" customFormat="1" ht="39" customHeight="1" x14ac:dyDescent="0.2">
      <c r="C27" s="45" t="s">
        <v>184</v>
      </c>
      <c r="D27" s="45" t="s">
        <v>248</v>
      </c>
      <c r="E27" s="45" t="s">
        <v>265</v>
      </c>
      <c r="F27" s="45" t="s">
        <v>269</v>
      </c>
    </row>
    <row r="28" spans="2:10" ht="17.100000000000001" customHeight="1" thickBot="1" x14ac:dyDescent="0.25">
      <c r="B28" s="66" t="s">
        <v>52</v>
      </c>
      <c r="C28" s="42">
        <f t="shared" ref="C28:F45" si="2">+(G6-C6)/C6</f>
        <v>0.45977011494252873</v>
      </c>
      <c r="D28" s="42">
        <f t="shared" si="2"/>
        <v>0.69090909090909092</v>
      </c>
      <c r="E28" s="42">
        <f t="shared" si="2"/>
        <v>0.58823529411764708</v>
      </c>
      <c r="F28" s="42">
        <f t="shared" si="2"/>
        <v>8.2901554404145081E-2</v>
      </c>
    </row>
    <row r="29" spans="2:10" ht="17.100000000000001" customHeight="1" thickBot="1" x14ac:dyDescent="0.25">
      <c r="B29" s="66" t="s">
        <v>53</v>
      </c>
      <c r="C29" s="42">
        <f t="shared" si="2"/>
        <v>0.20454545454545456</v>
      </c>
      <c r="D29" s="42">
        <f t="shared" si="2"/>
        <v>1.2222222222222223</v>
      </c>
      <c r="E29" s="42">
        <f t="shared" si="2"/>
        <v>0.3</v>
      </c>
      <c r="F29" s="42">
        <f t="shared" si="2"/>
        <v>-0.20370370370370369</v>
      </c>
    </row>
    <row r="30" spans="2:10" ht="17.100000000000001" customHeight="1" thickBot="1" x14ac:dyDescent="0.25">
      <c r="B30" s="66" t="s">
        <v>166</v>
      </c>
      <c r="C30" s="42">
        <f t="shared" si="2"/>
        <v>0.31034482758620691</v>
      </c>
      <c r="D30" s="42">
        <f t="shared" si="2"/>
        <v>2.5833333333333335</v>
      </c>
      <c r="E30" s="42">
        <f t="shared" si="2"/>
        <v>0.43478260869565216</v>
      </c>
      <c r="F30" s="42">
        <f t="shared" si="2"/>
        <v>-2.4390243902439025E-2</v>
      </c>
    </row>
    <row r="31" spans="2:10" ht="17.100000000000001" customHeight="1" thickBot="1" x14ac:dyDescent="0.25">
      <c r="B31" s="66" t="s">
        <v>47</v>
      </c>
      <c r="C31" s="42">
        <f t="shared" si="2"/>
        <v>0.85</v>
      </c>
      <c r="D31" s="42">
        <f t="shared" si="2"/>
        <v>0.72</v>
      </c>
      <c r="E31" s="42">
        <f t="shared" si="2"/>
        <v>-0.19230769230769232</v>
      </c>
      <c r="F31" s="42">
        <f t="shared" si="2"/>
        <v>-0.27692307692307694</v>
      </c>
    </row>
    <row r="32" spans="2:10" ht="17.100000000000001" customHeight="1" thickBot="1" x14ac:dyDescent="0.25">
      <c r="B32" s="66" t="s">
        <v>8</v>
      </c>
      <c r="C32" s="42">
        <f t="shared" si="2"/>
        <v>-0.17391304347826086</v>
      </c>
      <c r="D32" s="42">
        <f t="shared" si="2"/>
        <v>1.9444444444444444</v>
      </c>
      <c r="E32" s="42">
        <f t="shared" si="2"/>
        <v>4.4444444444444446E-2</v>
      </c>
      <c r="F32" s="42">
        <f t="shared" si="2"/>
        <v>-0.15517241379310345</v>
      </c>
    </row>
    <row r="33" spans="2:6" ht="17.100000000000001" customHeight="1" thickBot="1" x14ac:dyDescent="0.25">
      <c r="B33" s="66" t="s">
        <v>9</v>
      </c>
      <c r="C33" s="42">
        <f t="shared" si="2"/>
        <v>-0.35</v>
      </c>
      <c r="D33" s="42">
        <f t="shared" si="2"/>
        <v>0.7142857142857143</v>
      </c>
      <c r="E33" s="42">
        <f t="shared" si="2"/>
        <v>-0.125</v>
      </c>
      <c r="F33" s="42">
        <f t="shared" si="2"/>
        <v>0.29411764705882354</v>
      </c>
    </row>
    <row r="34" spans="2:6" ht="17.100000000000001" customHeight="1" thickBot="1" x14ac:dyDescent="0.25">
      <c r="B34" s="66" t="s">
        <v>54</v>
      </c>
      <c r="C34" s="42">
        <f t="shared" si="2"/>
        <v>1.2173913043478262</v>
      </c>
      <c r="D34" s="42">
        <f t="shared" si="2"/>
        <v>0.86842105263157898</v>
      </c>
      <c r="E34" s="42">
        <f t="shared" si="2"/>
        <v>-9.0909090909090912E-2</v>
      </c>
      <c r="F34" s="42">
        <f t="shared" si="2"/>
        <v>0.84210526315789469</v>
      </c>
    </row>
    <row r="35" spans="2:6" ht="17.100000000000001" customHeight="1" thickBot="1" x14ac:dyDescent="0.25">
      <c r="B35" s="66" t="s">
        <v>49</v>
      </c>
      <c r="C35" s="42">
        <f t="shared" si="2"/>
        <v>0.20689655172413793</v>
      </c>
      <c r="D35" s="42">
        <f t="shared" si="2"/>
        <v>0.9642857142857143</v>
      </c>
      <c r="E35" s="42">
        <f t="shared" si="2"/>
        <v>0.82758620689655171</v>
      </c>
      <c r="F35" s="42">
        <f t="shared" si="2"/>
        <v>0.3</v>
      </c>
    </row>
    <row r="36" spans="2:6" ht="17.100000000000001" customHeight="1" thickBot="1" x14ac:dyDescent="0.25">
      <c r="B36" s="66" t="s">
        <v>26</v>
      </c>
      <c r="C36" s="42">
        <f t="shared" si="2"/>
        <v>0.41349480968858132</v>
      </c>
      <c r="D36" s="42">
        <f t="shared" si="2"/>
        <v>0.86570743405275774</v>
      </c>
      <c r="E36" s="42">
        <f t="shared" si="2"/>
        <v>0</v>
      </c>
      <c r="F36" s="42">
        <f t="shared" si="2"/>
        <v>-2.4265644955300127E-2</v>
      </c>
    </row>
    <row r="37" spans="2:6" ht="17.100000000000001" customHeight="1" thickBot="1" x14ac:dyDescent="0.25">
      <c r="B37" s="66" t="s">
        <v>48</v>
      </c>
      <c r="C37" s="42">
        <f t="shared" si="2"/>
        <v>0.44680851063829785</v>
      </c>
      <c r="D37" s="42">
        <f t="shared" si="2"/>
        <v>1.1310344827586207</v>
      </c>
      <c r="E37" s="42">
        <f t="shared" si="2"/>
        <v>-6.8441064638783272E-2</v>
      </c>
      <c r="F37" s="42">
        <f t="shared" si="2"/>
        <v>2.1582733812949641E-2</v>
      </c>
    </row>
    <row r="38" spans="2:6" ht="17.100000000000001" customHeight="1" thickBot="1" x14ac:dyDescent="0.25">
      <c r="B38" s="66" t="s">
        <v>21</v>
      </c>
      <c r="C38" s="42">
        <f t="shared" si="2"/>
        <v>0.4375</v>
      </c>
      <c r="D38" s="42">
        <f t="shared" si="2"/>
        <v>0.61111111111111116</v>
      </c>
      <c r="E38" s="42">
        <f t="shared" si="2"/>
        <v>1.6</v>
      </c>
      <c r="F38" s="42">
        <f t="shared" si="2"/>
        <v>0.36842105263157893</v>
      </c>
    </row>
    <row r="39" spans="2:6" ht="17.100000000000001" customHeight="1" thickBot="1" x14ac:dyDescent="0.25">
      <c r="B39" s="66" t="s">
        <v>10</v>
      </c>
      <c r="C39" s="42">
        <f t="shared" si="2"/>
        <v>0.23749999999999999</v>
      </c>
      <c r="D39" s="42">
        <f t="shared" si="2"/>
        <v>0.51923076923076927</v>
      </c>
      <c r="E39" s="42">
        <f t="shared" si="2"/>
        <v>-0.10256410256410256</v>
      </c>
      <c r="F39" s="42">
        <f t="shared" si="2"/>
        <v>-0.13333333333333333</v>
      </c>
    </row>
    <row r="40" spans="2:6" ht="17.100000000000001" customHeight="1" thickBot="1" x14ac:dyDescent="0.25">
      <c r="B40" s="66" t="s">
        <v>167</v>
      </c>
      <c r="C40" s="42">
        <f t="shared" si="2"/>
        <v>0.49238578680203043</v>
      </c>
      <c r="D40" s="42">
        <f t="shared" si="2"/>
        <v>2.0061349693251533</v>
      </c>
      <c r="E40" s="42">
        <f t="shared" si="2"/>
        <v>5.8461538461538461E-2</v>
      </c>
      <c r="F40" s="42">
        <f t="shared" si="2"/>
        <v>-5.7971014492753624E-2</v>
      </c>
    </row>
    <row r="41" spans="2:6" ht="17.100000000000001" customHeight="1" thickBot="1" x14ac:dyDescent="0.25">
      <c r="B41" s="66" t="s">
        <v>168</v>
      </c>
      <c r="C41" s="42">
        <f t="shared" si="2"/>
        <v>2.1739130434782608E-2</v>
      </c>
      <c r="D41" s="42">
        <f t="shared" si="2"/>
        <v>1.3125</v>
      </c>
      <c r="E41" s="42">
        <f t="shared" si="2"/>
        <v>0.27272727272727271</v>
      </c>
      <c r="F41" s="42">
        <f t="shared" si="2"/>
        <v>0.74193548387096775</v>
      </c>
    </row>
    <row r="42" spans="2:6" ht="17.100000000000001" customHeight="1" thickBot="1" x14ac:dyDescent="0.25">
      <c r="B42" s="66" t="s">
        <v>169</v>
      </c>
      <c r="C42" s="42">
        <f t="shared" si="2"/>
        <v>0.8</v>
      </c>
      <c r="D42" s="42">
        <f t="shared" si="2"/>
        <v>-0.18181818181818182</v>
      </c>
      <c r="E42" s="42">
        <f t="shared" si="2"/>
        <v>1</v>
      </c>
      <c r="F42" s="42">
        <f t="shared" si="2"/>
        <v>0.2</v>
      </c>
    </row>
    <row r="43" spans="2:6" ht="17.100000000000001" customHeight="1" thickBot="1" x14ac:dyDescent="0.25">
      <c r="B43" s="66" t="s">
        <v>51</v>
      </c>
      <c r="C43" s="42">
        <f t="shared" si="2"/>
        <v>0.39743589743589741</v>
      </c>
      <c r="D43" s="42">
        <f t="shared" si="2"/>
        <v>0.8936170212765957</v>
      </c>
      <c r="E43" s="42">
        <f t="shared" si="2"/>
        <v>-2.8571428571428571E-2</v>
      </c>
      <c r="F43" s="42">
        <f t="shared" si="2"/>
        <v>-0.15116279069767441</v>
      </c>
    </row>
    <row r="44" spans="2:6" ht="17.100000000000001" customHeight="1" thickBot="1" x14ac:dyDescent="0.25">
      <c r="B44" s="66" t="s">
        <v>11</v>
      </c>
      <c r="C44" s="42">
        <f t="shared" si="2"/>
        <v>0</v>
      </c>
      <c r="D44" s="42">
        <f t="shared" si="2"/>
        <v>3.75</v>
      </c>
      <c r="E44" s="42">
        <f t="shared" si="2"/>
        <v>0.8</v>
      </c>
      <c r="F44" s="42">
        <f t="shared" si="2"/>
        <v>-0.45833333333333331</v>
      </c>
    </row>
    <row r="45" spans="2:6" ht="17.100000000000001" customHeight="1" thickBot="1" x14ac:dyDescent="0.25">
      <c r="B45" s="68" t="s">
        <v>22</v>
      </c>
      <c r="C45" s="74">
        <f t="shared" si="2"/>
        <v>0.40328253223915594</v>
      </c>
      <c r="D45" s="74">
        <f t="shared" si="2"/>
        <v>1.0744021257750223</v>
      </c>
      <c r="E45" s="74">
        <f t="shared" si="2"/>
        <v>6.9623806850084222E-2</v>
      </c>
      <c r="F45" s="74">
        <f t="shared" si="2"/>
        <v>-2.6654820079964462E-3</v>
      </c>
    </row>
    <row r="51" spans="2:22" ht="39" customHeight="1" x14ac:dyDescent="0.2">
      <c r="C51" s="44" t="s">
        <v>170</v>
      </c>
      <c r="D51" s="44" t="s">
        <v>175</v>
      </c>
      <c r="E51" s="44" t="s">
        <v>176</v>
      </c>
      <c r="F51" s="72" t="s">
        <v>179</v>
      </c>
      <c r="G51" s="44" t="s">
        <v>183</v>
      </c>
      <c r="H51" s="44" t="s">
        <v>247</v>
      </c>
      <c r="I51" s="44" t="s">
        <v>264</v>
      </c>
      <c r="J51" s="44" t="s">
        <v>268</v>
      </c>
    </row>
    <row r="52" spans="2:22" ht="15" thickBot="1" x14ac:dyDescent="0.25">
      <c r="B52" s="66" t="s">
        <v>52</v>
      </c>
      <c r="C52" s="127">
        <f>+C6/U52*100000</f>
        <v>2.0148942371593046</v>
      </c>
      <c r="D52" s="127">
        <f>+D6/U52*100000</f>
        <v>1.2737837131466869</v>
      </c>
      <c r="E52" s="127">
        <f>+E6/U52*100000</f>
        <v>1.3780023805859614</v>
      </c>
      <c r="F52" s="127">
        <f>+F6/U52*100000</f>
        <v>2.234911423975551</v>
      </c>
      <c r="G52" s="127">
        <f>+G6/V52*100000</f>
        <v>2.9390715426712108</v>
      </c>
      <c r="H52" s="127">
        <f>+H6/V52*100000</f>
        <v>2.1522334918773436</v>
      </c>
      <c r="I52" s="127">
        <f>+I6/$V52*100000</f>
        <v>2.1869469352947202</v>
      </c>
      <c r="J52" s="127">
        <f>+J6/$V52*100000</f>
        <v>2.4183698914105634</v>
      </c>
      <c r="U52" s="13">
        <v>8635689</v>
      </c>
      <c r="V52" s="13">
        <v>8642185</v>
      </c>
    </row>
    <row r="53" spans="2:22" ht="15" thickBot="1" x14ac:dyDescent="0.25">
      <c r="B53" s="66" t="s">
        <v>53</v>
      </c>
      <c r="C53" s="127">
        <f t="shared" ref="C53:C69" si="3">+C7/U53*100000</f>
        <v>3.3097862103775335</v>
      </c>
      <c r="D53" s="127">
        <f t="shared" ref="D53:D69" si="4">+D7/U53*100000</f>
        <v>1.3540034496999001</v>
      </c>
      <c r="E53" s="127">
        <f t="shared" ref="E53:E69" si="5">+E7/U53*100000</f>
        <v>2.2566724161665004</v>
      </c>
      <c r="F53" s="127">
        <f t="shared" ref="F53:G53" si="6">+F7/U53*100000</f>
        <v>4.0620103490997002</v>
      </c>
      <c r="G53" s="127">
        <f t="shared" si="6"/>
        <v>3.9961968270197197</v>
      </c>
      <c r="H53" s="127">
        <f t="shared" ref="H53:H69" si="7">+H7/V53*100000</f>
        <v>3.0159976052979016</v>
      </c>
      <c r="I53" s="127">
        <f t="shared" ref="I53:J69" si="8">+I7/$V53*100000</f>
        <v>2.9405976651654537</v>
      </c>
      <c r="J53" s="127">
        <f t="shared" si="8"/>
        <v>3.2421974256952444</v>
      </c>
      <c r="U53" s="13">
        <v>1329391</v>
      </c>
      <c r="V53" s="13">
        <v>1326261</v>
      </c>
    </row>
    <row r="54" spans="2:22" ht="15" thickBot="1" x14ac:dyDescent="0.25">
      <c r="B54" s="66" t="s">
        <v>166</v>
      </c>
      <c r="C54" s="127">
        <f t="shared" si="3"/>
        <v>2.8465307660897698</v>
      </c>
      <c r="D54" s="127">
        <f t="shared" si="4"/>
        <v>1.177874799761284</v>
      </c>
      <c r="E54" s="127">
        <f t="shared" si="5"/>
        <v>2.2575933662091279</v>
      </c>
      <c r="F54" s="127">
        <f t="shared" ref="F54:G54" si="9">+F8/U54*100000</f>
        <v>4.0244055658510538</v>
      </c>
      <c r="G54" s="127">
        <f t="shared" si="9"/>
        <v>3.7557126365893381</v>
      </c>
      <c r="H54" s="127">
        <f t="shared" si="7"/>
        <v>4.2498853519300406</v>
      </c>
      <c r="I54" s="127">
        <f t="shared" si="8"/>
        <v>3.2615399212486365</v>
      </c>
      <c r="J54" s="127">
        <f t="shared" si="8"/>
        <v>3.9533817227256192</v>
      </c>
      <c r="U54" s="13">
        <v>1018784</v>
      </c>
      <c r="V54" s="13">
        <v>1011792</v>
      </c>
    </row>
    <row r="55" spans="2:22" ht="15" thickBot="1" x14ac:dyDescent="0.25">
      <c r="B55" s="66" t="s">
        <v>47</v>
      </c>
      <c r="C55" s="127">
        <f t="shared" si="3"/>
        <v>3.4143006274630978</v>
      </c>
      <c r="D55" s="127">
        <f t="shared" si="4"/>
        <v>2.1339378921644361</v>
      </c>
      <c r="E55" s="127">
        <f t="shared" si="5"/>
        <v>4.4385908157020273</v>
      </c>
      <c r="F55" s="127">
        <f t="shared" ref="F55:G55" si="10">+F9/U55*100000</f>
        <v>5.5482385196275334</v>
      </c>
      <c r="G55" s="127">
        <f t="shared" si="10"/>
        <v>6.308567375499571</v>
      </c>
      <c r="H55" s="127">
        <f t="shared" si="7"/>
        <v>3.6657891506281284</v>
      </c>
      <c r="I55" s="127">
        <f t="shared" si="8"/>
        <v>3.5805382401484049</v>
      </c>
      <c r="J55" s="127">
        <f t="shared" si="8"/>
        <v>4.0067927925470244</v>
      </c>
      <c r="U55" s="13">
        <v>1171543</v>
      </c>
      <c r="V55" s="13">
        <v>1173008</v>
      </c>
    </row>
    <row r="56" spans="2:22" ht="15" thickBot="1" x14ac:dyDescent="0.25">
      <c r="B56" s="66" t="s">
        <v>8</v>
      </c>
      <c r="C56" s="127">
        <f t="shared" si="3"/>
        <v>2.1140172209681096</v>
      </c>
      <c r="D56" s="127">
        <f t="shared" si="4"/>
        <v>0.82722412994404282</v>
      </c>
      <c r="E56" s="127">
        <f t="shared" si="5"/>
        <v>2.0680603248601073</v>
      </c>
      <c r="F56" s="127">
        <f t="shared" ref="F56:G56" si="11">+F10/U56*100000</f>
        <v>2.6654999742641383</v>
      </c>
      <c r="G56" s="127">
        <f t="shared" si="11"/>
        <v>1.7487795359659521</v>
      </c>
      <c r="H56" s="127">
        <f t="shared" si="7"/>
        <v>2.4390872475314596</v>
      </c>
      <c r="I56" s="127">
        <f t="shared" si="8"/>
        <v>2.1629641629052565</v>
      </c>
      <c r="J56" s="127">
        <f t="shared" si="8"/>
        <v>2.255005191113991</v>
      </c>
      <c r="U56" s="13">
        <v>2175952</v>
      </c>
      <c r="V56" s="13">
        <v>2172944</v>
      </c>
    </row>
    <row r="57" spans="2:22" ht="15" thickBot="1" x14ac:dyDescent="0.25">
      <c r="B57" s="66" t="s">
        <v>9</v>
      </c>
      <c r="C57" s="127">
        <f t="shared" si="3"/>
        <v>3.4310908295519855</v>
      </c>
      <c r="D57" s="127">
        <f t="shared" si="4"/>
        <v>1.200881790343195</v>
      </c>
      <c r="E57" s="127">
        <f t="shared" si="5"/>
        <v>2.7448726636415883</v>
      </c>
      <c r="F57" s="127">
        <f t="shared" ref="F57:G57" si="12">+F11/U57*100000</f>
        <v>2.9164272051191875</v>
      </c>
      <c r="G57" s="127">
        <f t="shared" si="12"/>
        <v>2.224096546320232</v>
      </c>
      <c r="H57" s="127">
        <f t="shared" si="7"/>
        <v>2.0530121966032913</v>
      </c>
      <c r="I57" s="127">
        <f t="shared" si="8"/>
        <v>2.3951808960371732</v>
      </c>
      <c r="J57" s="127">
        <f t="shared" si="8"/>
        <v>3.763855693772701</v>
      </c>
      <c r="U57" s="13">
        <v>582905</v>
      </c>
      <c r="V57" s="13">
        <v>584507</v>
      </c>
    </row>
    <row r="58" spans="2:22" ht="15" thickBot="1" x14ac:dyDescent="0.25">
      <c r="B58" s="66" t="s">
        <v>55</v>
      </c>
      <c r="C58" s="127">
        <f t="shared" si="3"/>
        <v>1.9207338205316424</v>
      </c>
      <c r="D58" s="127">
        <f t="shared" si="4"/>
        <v>1.5866931560913566</v>
      </c>
      <c r="E58" s="127">
        <f t="shared" si="5"/>
        <v>2.7558354816323565</v>
      </c>
      <c r="F58" s="127">
        <f t="shared" ref="F58:G58" si="13">+F12/U58*100000</f>
        <v>1.5866931560913566</v>
      </c>
      <c r="G58" s="127">
        <f t="shared" si="13"/>
        <v>4.2800692699838319</v>
      </c>
      <c r="H58" s="127">
        <f t="shared" si="7"/>
        <v>2.979263903616197</v>
      </c>
      <c r="I58" s="127">
        <f t="shared" si="8"/>
        <v>2.5176878058728427</v>
      </c>
      <c r="J58" s="127">
        <f t="shared" si="8"/>
        <v>2.937302440184983</v>
      </c>
      <c r="U58" s="13">
        <v>2394918</v>
      </c>
      <c r="V58" s="13">
        <v>2383139</v>
      </c>
    </row>
    <row r="59" spans="2:22" ht="15" thickBot="1" x14ac:dyDescent="0.25">
      <c r="B59" s="66" t="s">
        <v>49</v>
      </c>
      <c r="C59" s="127">
        <f t="shared" si="3"/>
        <v>2.8358793499577799</v>
      </c>
      <c r="D59" s="127">
        <f t="shared" si="4"/>
        <v>1.3690452034278937</v>
      </c>
      <c r="E59" s="127">
        <f t="shared" si="5"/>
        <v>1.41793967497889</v>
      </c>
      <c r="F59" s="127">
        <f t="shared" ref="F59:G59" si="14">+F13/U59*100000</f>
        <v>2.9336682930597724</v>
      </c>
      <c r="G59" s="127">
        <f t="shared" si="14"/>
        <v>3.4153638679874039</v>
      </c>
      <c r="H59" s="127">
        <f t="shared" si="7"/>
        <v>2.683500181990103</v>
      </c>
      <c r="I59" s="127">
        <f t="shared" si="8"/>
        <v>2.5859183571904629</v>
      </c>
      <c r="J59" s="127">
        <f t="shared" si="8"/>
        <v>3.8056911671859646</v>
      </c>
      <c r="U59" s="13">
        <v>2045221</v>
      </c>
      <c r="V59" s="13">
        <v>2049562</v>
      </c>
    </row>
    <row r="60" spans="2:22" ht="15" thickBot="1" x14ac:dyDescent="0.25">
      <c r="B60" s="66" t="s">
        <v>26</v>
      </c>
      <c r="C60" s="127">
        <f t="shared" si="3"/>
        <v>7.4288485323332916</v>
      </c>
      <c r="D60" s="127">
        <f t="shared" si="4"/>
        <v>5.3595671937421843</v>
      </c>
      <c r="E60" s="127">
        <f t="shared" si="5"/>
        <v>7.9301030180789631</v>
      </c>
      <c r="F60" s="127">
        <f t="shared" ref="F60:G60" si="15">+F14/U60*100000</f>
        <v>10.063647752278492</v>
      </c>
      <c r="G60" s="127">
        <f t="shared" si="15"/>
        <v>10.523791110088645</v>
      </c>
      <c r="H60" s="127">
        <f t="shared" si="7"/>
        <v>10.02143143653484</v>
      </c>
      <c r="I60" s="127">
        <f t="shared" si="8"/>
        <v>7.9475876559665775</v>
      </c>
      <c r="J60" s="127">
        <f t="shared" si="8"/>
        <v>9.8410971947462969</v>
      </c>
      <c r="U60" s="13">
        <v>7780479</v>
      </c>
      <c r="V60" s="13">
        <v>7763362</v>
      </c>
    </row>
    <row r="61" spans="2:22" ht="15" thickBot="1" x14ac:dyDescent="0.25">
      <c r="B61" s="66" t="s">
        <v>246</v>
      </c>
      <c r="C61" s="127">
        <f t="shared" si="3"/>
        <v>4.6466995679360332</v>
      </c>
      <c r="D61" s="127">
        <f t="shared" si="4"/>
        <v>2.8671124993647861</v>
      </c>
      <c r="E61" s="127">
        <f t="shared" si="5"/>
        <v>5.2003488781581986</v>
      </c>
      <c r="F61" s="127">
        <f t="shared" ref="F61:G61" si="16">+F15/U61*100000</f>
        <v>5.4969467229200735</v>
      </c>
      <c r="G61" s="127">
        <f t="shared" si="16"/>
        <v>6.7218411201908683</v>
      </c>
      <c r="H61" s="127">
        <f t="shared" si="7"/>
        <v>6.1089673709969956</v>
      </c>
      <c r="I61" s="127">
        <f t="shared" si="8"/>
        <v>4.8436796307257728</v>
      </c>
      <c r="J61" s="127">
        <f t="shared" si="8"/>
        <v>5.6147143474535488</v>
      </c>
      <c r="U61" s="13">
        <v>5057353</v>
      </c>
      <c r="V61" s="13">
        <v>5058138</v>
      </c>
    </row>
    <row r="62" spans="2:22" ht="15" thickBot="1" x14ac:dyDescent="0.25">
      <c r="B62" s="66" t="s">
        <v>21</v>
      </c>
      <c r="C62" s="127">
        <f t="shared" si="3"/>
        <v>1.5037777717208951</v>
      </c>
      <c r="D62" s="127">
        <f t="shared" si="4"/>
        <v>1.6917499931860072</v>
      </c>
      <c r="E62" s="127">
        <f t="shared" si="5"/>
        <v>0.93986110732555939</v>
      </c>
      <c r="F62" s="127">
        <f t="shared" ref="F62:G62" si="17">+F16/U62*100000</f>
        <v>1.7857361039185631</v>
      </c>
      <c r="G62" s="127">
        <f t="shared" si="17"/>
        <v>2.1708332507472861</v>
      </c>
      <c r="H62" s="127">
        <f t="shared" si="7"/>
        <v>2.7371375770291864</v>
      </c>
      <c r="I62" s="127">
        <f t="shared" si="8"/>
        <v>2.453985413888236</v>
      </c>
      <c r="J62" s="127">
        <f t="shared" si="8"/>
        <v>2.453985413888236</v>
      </c>
      <c r="U62" s="13">
        <v>1063987</v>
      </c>
      <c r="V62" s="13">
        <v>1059501</v>
      </c>
    </row>
    <row r="63" spans="2:22" ht="15" thickBot="1" x14ac:dyDescent="0.25">
      <c r="B63" s="66" t="s">
        <v>10</v>
      </c>
      <c r="C63" s="127">
        <f t="shared" si="3"/>
        <v>2.9609681477552718</v>
      </c>
      <c r="D63" s="127">
        <f t="shared" si="4"/>
        <v>1.9246292960409266</v>
      </c>
      <c r="E63" s="127">
        <f t="shared" si="5"/>
        <v>2.8869439440613895</v>
      </c>
      <c r="F63" s="127">
        <f t="shared" ref="F63:G63" si="18">+F17/U63*100000</f>
        <v>2.7759076385205668</v>
      </c>
      <c r="G63" s="127">
        <f t="shared" si="18"/>
        <v>3.6725904189906311</v>
      </c>
      <c r="H63" s="127">
        <f t="shared" si="7"/>
        <v>2.9306529606086853</v>
      </c>
      <c r="I63" s="127">
        <f t="shared" si="8"/>
        <v>2.5967811043368099</v>
      </c>
      <c r="J63" s="127">
        <f t="shared" si="8"/>
        <v>2.4112967397413239</v>
      </c>
      <c r="U63" s="13">
        <v>2701819</v>
      </c>
      <c r="V63" s="13">
        <v>2695645</v>
      </c>
    </row>
    <row r="64" spans="2:22" ht="15" thickBot="1" x14ac:dyDescent="0.25">
      <c r="B64" s="66" t="s">
        <v>167</v>
      </c>
      <c r="C64" s="127">
        <f t="shared" si="3"/>
        <v>2.9056527187469761</v>
      </c>
      <c r="D64" s="127">
        <f t="shared" si="4"/>
        <v>2.4041695084048587</v>
      </c>
      <c r="E64" s="127">
        <f t="shared" si="5"/>
        <v>4.7935895106231845</v>
      </c>
      <c r="F64" s="127">
        <f t="shared" ref="F64:G64" si="19">+F18/U64*100000</f>
        <v>6.1062955612246101</v>
      </c>
      <c r="G64" s="127">
        <f t="shared" si="19"/>
        <v>4.3547484755047625</v>
      </c>
      <c r="H64" s="127">
        <f t="shared" si="7"/>
        <v>7.2579141258412703</v>
      </c>
      <c r="I64" s="127">
        <f t="shared" si="8"/>
        <v>5.0953519577334632</v>
      </c>
      <c r="J64" s="127">
        <f t="shared" si="8"/>
        <v>5.7767071613838681</v>
      </c>
      <c r="U64" s="13">
        <v>6779888</v>
      </c>
      <c r="V64" s="13">
        <v>6751251</v>
      </c>
    </row>
    <row r="65" spans="2:22" ht="15" thickBot="1" x14ac:dyDescent="0.25">
      <c r="B65" s="66" t="s">
        <v>168</v>
      </c>
      <c r="C65" s="127">
        <f t="shared" si="3"/>
        <v>3.0438358684295328</v>
      </c>
      <c r="D65" s="127">
        <f t="shared" si="4"/>
        <v>1.0587255194537506</v>
      </c>
      <c r="E65" s="127">
        <f t="shared" si="5"/>
        <v>1.4557475892489071</v>
      </c>
      <c r="F65" s="127">
        <f t="shared" ref="F65:G65" si="20">+F19/U65*100000</f>
        <v>2.0512806939416417</v>
      </c>
      <c r="G65" s="127">
        <f t="shared" si="20"/>
        <v>3.0951882335431473</v>
      </c>
      <c r="H65" s="127">
        <f t="shared" si="7"/>
        <v>2.4366375455552438</v>
      </c>
      <c r="I65" s="127">
        <f t="shared" si="8"/>
        <v>1.8439419263661305</v>
      </c>
      <c r="J65" s="127">
        <f t="shared" si="8"/>
        <v>3.5561737151346802</v>
      </c>
      <c r="U65" s="13">
        <v>1511251</v>
      </c>
      <c r="V65" s="13">
        <v>1518486</v>
      </c>
    </row>
    <row r="66" spans="2:22" ht="15" thickBot="1" x14ac:dyDescent="0.25">
      <c r="B66" s="66" t="s">
        <v>169</v>
      </c>
      <c r="C66" s="127">
        <f t="shared" si="3"/>
        <v>0.75620427799884149</v>
      </c>
      <c r="D66" s="127">
        <f t="shared" si="4"/>
        <v>1.6636494115974514</v>
      </c>
      <c r="E66" s="127">
        <f t="shared" si="5"/>
        <v>0.90744513359860979</v>
      </c>
      <c r="F66" s="127">
        <f t="shared" ref="F66:G66" si="21">+F20/U66*100000</f>
        <v>2.2686128339965244</v>
      </c>
      <c r="G66" s="127">
        <f t="shared" si="21"/>
        <v>1.3604681219644557</v>
      </c>
      <c r="H66" s="127">
        <f t="shared" si="7"/>
        <v>1.3604681219644557</v>
      </c>
      <c r="I66" s="127">
        <f t="shared" si="8"/>
        <v>1.8139574959526072</v>
      </c>
      <c r="J66" s="127">
        <f t="shared" si="8"/>
        <v>2.7209362439289113</v>
      </c>
      <c r="U66" s="13">
        <v>661197</v>
      </c>
      <c r="V66" s="13">
        <v>661537</v>
      </c>
    </row>
    <row r="67" spans="2:22" ht="15" thickBot="1" x14ac:dyDescent="0.25">
      <c r="B67" s="66" t="s">
        <v>51</v>
      </c>
      <c r="C67" s="127">
        <f t="shared" si="3"/>
        <v>3.51271603203597</v>
      </c>
      <c r="D67" s="127">
        <f t="shared" si="4"/>
        <v>2.1166365834062897</v>
      </c>
      <c r="E67" s="127">
        <f t="shared" si="5"/>
        <v>3.1524374646476656</v>
      </c>
      <c r="F67" s="127">
        <f t="shared" ref="F67:G67" si="22">+F21/U67*100000</f>
        <v>3.8729945994242745</v>
      </c>
      <c r="G67" s="127">
        <f t="shared" si="22"/>
        <v>4.9232314645981265</v>
      </c>
      <c r="H67" s="127">
        <f t="shared" si="7"/>
        <v>4.019886241736085</v>
      </c>
      <c r="I67" s="127">
        <f t="shared" si="8"/>
        <v>3.071373757730941</v>
      </c>
      <c r="J67" s="127">
        <f t="shared" si="8"/>
        <v>3.2972100634464514</v>
      </c>
      <c r="U67" s="13">
        <v>2220504</v>
      </c>
      <c r="V67" s="13">
        <v>2213993</v>
      </c>
    </row>
    <row r="68" spans="2:22" ht="15" thickBot="1" x14ac:dyDescent="0.25">
      <c r="B68" s="66" t="s">
        <v>11</v>
      </c>
      <c r="C68" s="127">
        <f t="shared" si="3"/>
        <v>4.376176097326157</v>
      </c>
      <c r="D68" s="127">
        <f t="shared" si="4"/>
        <v>1.2503360278074733</v>
      </c>
      <c r="E68" s="127">
        <f t="shared" si="5"/>
        <v>3.1258400695186834</v>
      </c>
      <c r="F68" s="127">
        <f t="shared" ref="F68:G68" si="23">+F22/U68*100000</f>
        <v>7.5020161668448404</v>
      </c>
      <c r="G68" s="127">
        <f t="shared" si="23"/>
        <v>4.3777908416615592</v>
      </c>
      <c r="H68" s="127">
        <f t="shared" si="7"/>
        <v>5.9412875708264021</v>
      </c>
      <c r="I68" s="127">
        <f t="shared" si="8"/>
        <v>5.6285882249934334</v>
      </c>
      <c r="J68" s="127">
        <f t="shared" si="8"/>
        <v>4.0650914958285904</v>
      </c>
      <c r="U68" s="13">
        <v>319914</v>
      </c>
      <c r="V68" s="13">
        <v>319796</v>
      </c>
    </row>
    <row r="69" spans="2:22" ht="15" thickBot="1" x14ac:dyDescent="0.25">
      <c r="B69" s="68" t="s">
        <v>22</v>
      </c>
      <c r="C69" s="128">
        <f t="shared" si="3"/>
        <v>3.5953033031374924</v>
      </c>
      <c r="D69" s="128">
        <f t="shared" si="4"/>
        <v>2.3793068166718809</v>
      </c>
      <c r="E69" s="128">
        <f t="shared" si="5"/>
        <v>3.7533617719155181</v>
      </c>
      <c r="F69" s="128">
        <f t="shared" ref="F69:G69" si="24">+F23/U69*100000</f>
        <v>4.7438615095911452</v>
      </c>
      <c r="G69" s="128">
        <f t="shared" si="24"/>
        <v>5.052220310487006</v>
      </c>
      <c r="H69" s="128">
        <f t="shared" si="7"/>
        <v>4.9424811892901284</v>
      </c>
      <c r="I69" s="128">
        <f t="shared" si="8"/>
        <v>4.0202504976932945</v>
      </c>
      <c r="J69" s="128">
        <f t="shared" si="8"/>
        <v>4.7377755209036456</v>
      </c>
      <c r="U69" s="13">
        <v>47450795</v>
      </c>
      <c r="V69" s="13">
        <v>47385107</v>
      </c>
    </row>
    <row r="70" spans="2:22" ht="13.5" thickBot="1" x14ac:dyDescent="0.25">
      <c r="C70" s="127"/>
      <c r="D70" s="127"/>
      <c r="E70" s="127"/>
      <c r="F70" s="127"/>
      <c r="G70" s="127"/>
    </row>
    <row r="71" spans="2:22" ht="13.5" thickBot="1" x14ac:dyDescent="0.25">
      <c r="C71" s="127"/>
      <c r="D71" s="127"/>
      <c r="E71" s="127"/>
      <c r="F71" s="127"/>
      <c r="G71" s="127"/>
    </row>
    <row r="77" spans="2:22" x14ac:dyDescent="0.2">
      <c r="M77" s="13" t="s">
        <v>273</v>
      </c>
    </row>
  </sheetData>
  <phoneticPr fontId="0" type="noConversion"/>
  <pageMargins left="0.78740157480314965" right="0.78740157480314965" top="0.98425196850393704" bottom="0.98425196850393704" header="0" footer="0"/>
  <pageSetup paperSize="9" scale="8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B1:V74"/>
  <sheetViews>
    <sheetView workbookViewId="0"/>
  </sheetViews>
  <sheetFormatPr baseColWidth="10" defaultRowHeight="12.75" x14ac:dyDescent="0.2"/>
  <cols>
    <col min="1" max="1" width="8.7109375" style="13" customWidth="1"/>
    <col min="2" max="2" width="35.28515625" style="13" customWidth="1"/>
    <col min="3" max="18" width="12.28515625" style="13" customWidth="1"/>
    <col min="19" max="20" width="14" style="13" customWidth="1"/>
    <col min="21" max="21" width="0.140625" style="13" hidden="1" customWidth="1"/>
    <col min="22" max="22" width="26.85546875" style="13" hidden="1" customWidth="1"/>
    <col min="23" max="23" width="12.42578125" style="13" customWidth="1"/>
    <col min="24" max="61" width="12.28515625" style="13" customWidth="1"/>
    <col min="62" max="16384" width="11.42578125" style="13"/>
  </cols>
  <sheetData>
    <row r="1" spans="2:10" ht="15" x14ac:dyDescent="0.2">
      <c r="C1" s="63"/>
      <c r="D1" s="63"/>
    </row>
    <row r="2" spans="2:10" ht="40.5" customHeight="1" x14ac:dyDescent="0.2">
      <c r="B2" s="11"/>
      <c r="C2" s="64"/>
      <c r="D2" s="63"/>
    </row>
    <row r="3" spans="2:10" ht="27.95" customHeight="1" x14ac:dyDescent="0.2">
      <c r="B3" s="65"/>
      <c r="C3" s="12"/>
    </row>
    <row r="5" spans="2:10" ht="39" customHeight="1" x14ac:dyDescent="0.2">
      <c r="C5" s="44" t="s">
        <v>170</v>
      </c>
      <c r="D5" s="44" t="s">
        <v>175</v>
      </c>
      <c r="E5" s="44" t="s">
        <v>176</v>
      </c>
      <c r="F5" s="72" t="s">
        <v>179</v>
      </c>
      <c r="G5" s="44" t="s">
        <v>183</v>
      </c>
      <c r="H5" s="44" t="s">
        <v>247</v>
      </c>
      <c r="I5" s="44" t="s">
        <v>264</v>
      </c>
      <c r="J5" s="44" t="s">
        <v>268</v>
      </c>
    </row>
    <row r="6" spans="2:10" ht="17.100000000000001" customHeight="1" thickBot="1" x14ac:dyDescent="0.25">
      <c r="B6" s="66" t="s">
        <v>52</v>
      </c>
      <c r="C6" s="46">
        <v>186</v>
      </c>
      <c r="D6" s="46">
        <v>138</v>
      </c>
      <c r="E6" s="46">
        <v>254</v>
      </c>
      <c r="F6" s="46">
        <v>306</v>
      </c>
      <c r="G6" s="46">
        <v>362</v>
      </c>
      <c r="H6" s="46">
        <v>365</v>
      </c>
      <c r="I6" s="46">
        <v>253</v>
      </c>
      <c r="J6" s="46">
        <v>327</v>
      </c>
    </row>
    <row r="7" spans="2:10" ht="17.100000000000001" customHeight="1" thickBot="1" x14ac:dyDescent="0.25">
      <c r="B7" s="66" t="s">
        <v>53</v>
      </c>
      <c r="C7" s="46">
        <v>55</v>
      </c>
      <c r="D7" s="46">
        <v>31</v>
      </c>
      <c r="E7" s="46">
        <v>58</v>
      </c>
      <c r="F7" s="46">
        <v>111</v>
      </c>
      <c r="G7" s="46">
        <v>94</v>
      </c>
      <c r="H7" s="46">
        <v>75</v>
      </c>
      <c r="I7" s="46">
        <v>79</v>
      </c>
      <c r="J7" s="46">
        <v>77</v>
      </c>
    </row>
    <row r="8" spans="2:10" ht="17.100000000000001" customHeight="1" thickBot="1" x14ac:dyDescent="0.25">
      <c r="B8" s="66" t="s">
        <v>166</v>
      </c>
      <c r="C8" s="46">
        <v>49</v>
      </c>
      <c r="D8" s="46">
        <v>25</v>
      </c>
      <c r="E8" s="46">
        <v>47</v>
      </c>
      <c r="F8" s="46">
        <v>63</v>
      </c>
      <c r="G8" s="46">
        <v>59</v>
      </c>
      <c r="H8" s="46">
        <v>56</v>
      </c>
      <c r="I8" s="46">
        <v>55</v>
      </c>
      <c r="J8" s="46">
        <v>58</v>
      </c>
    </row>
    <row r="9" spans="2:10" ht="17.100000000000001" customHeight="1" thickBot="1" x14ac:dyDescent="0.25">
      <c r="B9" s="66" t="s">
        <v>47</v>
      </c>
      <c r="C9" s="46">
        <v>66</v>
      </c>
      <c r="D9" s="46">
        <v>32</v>
      </c>
      <c r="E9" s="46">
        <v>47</v>
      </c>
      <c r="F9" s="46">
        <v>53</v>
      </c>
      <c r="G9" s="46">
        <v>70</v>
      </c>
      <c r="H9" s="46">
        <v>56</v>
      </c>
      <c r="I9" s="46">
        <v>62</v>
      </c>
      <c r="J9" s="46">
        <v>70</v>
      </c>
    </row>
    <row r="10" spans="2:10" ht="17.100000000000001" customHeight="1" thickBot="1" x14ac:dyDescent="0.25">
      <c r="B10" s="66" t="s">
        <v>8</v>
      </c>
      <c r="C10" s="46">
        <v>82</v>
      </c>
      <c r="D10" s="46">
        <v>70</v>
      </c>
      <c r="E10" s="46">
        <v>116</v>
      </c>
      <c r="F10" s="46">
        <v>107</v>
      </c>
      <c r="G10" s="46">
        <v>157</v>
      </c>
      <c r="H10" s="46">
        <v>156</v>
      </c>
      <c r="I10" s="46">
        <v>130</v>
      </c>
      <c r="J10" s="46">
        <v>144</v>
      </c>
    </row>
    <row r="11" spans="2:10" ht="17.100000000000001" customHeight="1" thickBot="1" x14ac:dyDescent="0.25">
      <c r="B11" s="66" t="s">
        <v>9</v>
      </c>
      <c r="C11" s="46">
        <v>15</v>
      </c>
      <c r="D11" s="46">
        <v>11</v>
      </c>
      <c r="E11" s="46">
        <v>22</v>
      </c>
      <c r="F11" s="46">
        <v>14</v>
      </c>
      <c r="G11" s="46">
        <v>7</v>
      </c>
      <c r="H11" s="46">
        <v>14</v>
      </c>
      <c r="I11" s="46">
        <v>14</v>
      </c>
      <c r="J11" s="46">
        <v>19</v>
      </c>
    </row>
    <row r="12" spans="2:10" ht="17.100000000000001" customHeight="1" thickBot="1" x14ac:dyDescent="0.25">
      <c r="B12" s="66" t="s">
        <v>54</v>
      </c>
      <c r="C12" s="46">
        <v>29</v>
      </c>
      <c r="D12" s="46">
        <v>32</v>
      </c>
      <c r="E12" s="46">
        <v>47</v>
      </c>
      <c r="F12" s="46">
        <v>71</v>
      </c>
      <c r="G12" s="46">
        <v>66</v>
      </c>
      <c r="H12" s="46">
        <v>69</v>
      </c>
      <c r="I12" s="46">
        <v>64</v>
      </c>
      <c r="J12" s="46">
        <v>75</v>
      </c>
    </row>
    <row r="13" spans="2:10" ht="17.100000000000001" customHeight="1" thickBot="1" x14ac:dyDescent="0.25">
      <c r="B13" s="66" t="s">
        <v>49</v>
      </c>
      <c r="C13" s="46">
        <v>44</v>
      </c>
      <c r="D13" s="46">
        <v>37</v>
      </c>
      <c r="E13" s="46">
        <v>51</v>
      </c>
      <c r="F13" s="46">
        <v>66</v>
      </c>
      <c r="G13" s="46">
        <v>84</v>
      </c>
      <c r="H13" s="46">
        <v>98</v>
      </c>
      <c r="I13" s="46">
        <v>93</v>
      </c>
      <c r="J13" s="46">
        <v>127</v>
      </c>
    </row>
    <row r="14" spans="2:10" ht="17.100000000000001" customHeight="1" thickBot="1" x14ac:dyDescent="0.25">
      <c r="B14" s="66" t="s">
        <v>26</v>
      </c>
      <c r="C14" s="46">
        <v>434</v>
      </c>
      <c r="D14" s="46">
        <v>389</v>
      </c>
      <c r="E14" s="46">
        <v>459</v>
      </c>
      <c r="F14" s="46">
        <v>630</v>
      </c>
      <c r="G14" s="46">
        <v>687</v>
      </c>
      <c r="H14" s="46">
        <v>718</v>
      </c>
      <c r="I14" s="46">
        <v>582</v>
      </c>
      <c r="J14" s="46">
        <v>655</v>
      </c>
    </row>
    <row r="15" spans="2:10" ht="17.100000000000001" customHeight="1" thickBot="1" x14ac:dyDescent="0.25">
      <c r="B15" s="66" t="s">
        <v>48</v>
      </c>
      <c r="C15" s="46">
        <v>216</v>
      </c>
      <c r="D15" s="46">
        <v>143</v>
      </c>
      <c r="E15" s="46">
        <v>262</v>
      </c>
      <c r="F15" s="46">
        <v>267</v>
      </c>
      <c r="G15" s="46">
        <v>314</v>
      </c>
      <c r="H15" s="46">
        <v>332</v>
      </c>
      <c r="I15" s="46">
        <v>277</v>
      </c>
      <c r="J15" s="46">
        <v>320</v>
      </c>
    </row>
    <row r="16" spans="2:10" ht="17.100000000000001" customHeight="1" thickBot="1" x14ac:dyDescent="0.25">
      <c r="B16" s="66" t="s">
        <v>21</v>
      </c>
      <c r="C16" s="46">
        <v>21</v>
      </c>
      <c r="D16" s="46">
        <v>11</v>
      </c>
      <c r="E16" s="46">
        <v>22</v>
      </c>
      <c r="F16" s="46">
        <v>23</v>
      </c>
      <c r="G16" s="46">
        <v>33</v>
      </c>
      <c r="H16" s="46">
        <v>35</v>
      </c>
      <c r="I16" s="46">
        <v>26</v>
      </c>
      <c r="J16" s="46">
        <v>44</v>
      </c>
    </row>
    <row r="17" spans="2:10" ht="17.100000000000001" customHeight="1" thickBot="1" x14ac:dyDescent="0.25">
      <c r="B17" s="66" t="s">
        <v>10</v>
      </c>
      <c r="C17" s="46">
        <v>81</v>
      </c>
      <c r="D17" s="46">
        <v>38</v>
      </c>
      <c r="E17" s="46">
        <v>82</v>
      </c>
      <c r="F17" s="46">
        <v>100</v>
      </c>
      <c r="G17" s="46">
        <v>86</v>
      </c>
      <c r="H17" s="46">
        <v>89</v>
      </c>
      <c r="I17" s="46">
        <v>84</v>
      </c>
      <c r="J17" s="46">
        <v>147</v>
      </c>
    </row>
    <row r="18" spans="2:10" ht="17.100000000000001" customHeight="1" thickBot="1" x14ac:dyDescent="0.25">
      <c r="B18" s="66" t="s">
        <v>167</v>
      </c>
      <c r="C18" s="46">
        <v>191</v>
      </c>
      <c r="D18" s="46">
        <v>143</v>
      </c>
      <c r="E18" s="46">
        <v>274</v>
      </c>
      <c r="F18" s="46">
        <v>320</v>
      </c>
      <c r="G18" s="46">
        <v>386</v>
      </c>
      <c r="H18" s="46">
        <v>470</v>
      </c>
      <c r="I18" s="46">
        <v>389</v>
      </c>
      <c r="J18" s="46">
        <v>416</v>
      </c>
    </row>
    <row r="19" spans="2:10" ht="17.100000000000001" customHeight="1" thickBot="1" x14ac:dyDescent="0.25">
      <c r="B19" s="66" t="s">
        <v>168</v>
      </c>
      <c r="C19" s="46">
        <v>58</v>
      </c>
      <c r="D19" s="46">
        <v>41</v>
      </c>
      <c r="E19" s="46">
        <v>67</v>
      </c>
      <c r="F19" s="46">
        <v>85</v>
      </c>
      <c r="G19" s="46">
        <v>65</v>
      </c>
      <c r="H19" s="46">
        <v>103</v>
      </c>
      <c r="I19" s="46">
        <v>53</v>
      </c>
      <c r="J19" s="46">
        <v>74</v>
      </c>
    </row>
    <row r="20" spans="2:10" ht="17.100000000000001" customHeight="1" thickBot="1" x14ac:dyDescent="0.25">
      <c r="B20" s="66" t="s">
        <v>169</v>
      </c>
      <c r="C20" s="46">
        <v>11</v>
      </c>
      <c r="D20" s="46">
        <v>16</v>
      </c>
      <c r="E20" s="46">
        <v>12</v>
      </c>
      <c r="F20" s="46">
        <v>5</v>
      </c>
      <c r="G20" s="46">
        <v>18</v>
      </c>
      <c r="H20" s="46">
        <v>12</v>
      </c>
      <c r="I20" s="46">
        <v>11</v>
      </c>
      <c r="J20" s="46">
        <v>18</v>
      </c>
    </row>
    <row r="21" spans="2:10" ht="17.100000000000001" customHeight="1" thickBot="1" x14ac:dyDescent="0.25">
      <c r="B21" s="66" t="s">
        <v>51</v>
      </c>
      <c r="C21" s="46">
        <v>28</v>
      </c>
      <c r="D21" s="46">
        <v>18</v>
      </c>
      <c r="E21" s="46">
        <v>44</v>
      </c>
      <c r="F21" s="46">
        <v>38</v>
      </c>
      <c r="G21" s="46">
        <v>40</v>
      </c>
      <c r="H21" s="46">
        <v>24</v>
      </c>
      <c r="I21" s="46">
        <v>22</v>
      </c>
      <c r="J21" s="46">
        <v>33</v>
      </c>
    </row>
    <row r="22" spans="2:10" ht="17.100000000000001" customHeight="1" thickBot="1" x14ac:dyDescent="0.25">
      <c r="B22" s="66" t="s">
        <v>11</v>
      </c>
      <c r="C22" s="46">
        <v>2</v>
      </c>
      <c r="D22" s="46">
        <v>1</v>
      </c>
      <c r="E22" s="46">
        <v>4</v>
      </c>
      <c r="F22" s="46">
        <v>3</v>
      </c>
      <c r="G22" s="46">
        <v>3</v>
      </c>
      <c r="H22" s="46">
        <v>3</v>
      </c>
      <c r="I22" s="46">
        <v>2</v>
      </c>
      <c r="J22" s="46">
        <v>0</v>
      </c>
    </row>
    <row r="23" spans="2:10" ht="17.100000000000001" customHeight="1" thickBot="1" x14ac:dyDescent="0.25">
      <c r="B23" s="68" t="s">
        <v>22</v>
      </c>
      <c r="C23" s="69">
        <f t="shared" ref="C23:E23" si="0">SUM(C6:C22)</f>
        <v>1568</v>
      </c>
      <c r="D23" s="69">
        <f t="shared" si="0"/>
        <v>1176</v>
      </c>
      <c r="E23" s="69">
        <f t="shared" si="0"/>
        <v>1868</v>
      </c>
      <c r="F23" s="69">
        <f>SUM(F6:F22)</f>
        <v>2262</v>
      </c>
      <c r="G23" s="69">
        <f>SUM(G6:G22)</f>
        <v>2531</v>
      </c>
      <c r="H23" s="69">
        <f>SUM(H6:H22)</f>
        <v>2675</v>
      </c>
      <c r="I23" s="69">
        <f>SUM(I6:I22)</f>
        <v>2196</v>
      </c>
      <c r="J23" s="69">
        <f>SUM(J6:J22)</f>
        <v>2604</v>
      </c>
    </row>
    <row r="24" spans="2:10" ht="33" customHeight="1" x14ac:dyDescent="0.2">
      <c r="C24" s="25"/>
      <c r="G24" s="25"/>
    </row>
    <row r="25" spans="2:10" ht="48" customHeight="1" x14ac:dyDescent="0.2">
      <c r="B25" s="70"/>
      <c r="C25" s="70"/>
      <c r="D25" s="70"/>
      <c r="E25" s="70"/>
      <c r="F25" s="75"/>
      <c r="G25" s="75"/>
    </row>
    <row r="26" spans="2:10" ht="15.75" customHeight="1" x14ac:dyDescent="0.2"/>
    <row r="27" spans="2:10" s="71" customFormat="1" ht="39" customHeight="1" x14ac:dyDescent="0.2">
      <c r="C27" s="45" t="s">
        <v>184</v>
      </c>
      <c r="D27" s="45" t="s">
        <v>248</v>
      </c>
      <c r="E27" s="45" t="s">
        <v>265</v>
      </c>
      <c r="F27" s="45" t="s">
        <v>269</v>
      </c>
    </row>
    <row r="28" spans="2:10" ht="17.100000000000001" customHeight="1" thickBot="1" x14ac:dyDescent="0.25">
      <c r="B28" s="66" t="s">
        <v>52</v>
      </c>
      <c r="C28" s="42">
        <f t="shared" ref="C28:F43" si="1">+(G6-C6)/C6</f>
        <v>0.94623655913978499</v>
      </c>
      <c r="D28" s="42">
        <f t="shared" si="1"/>
        <v>1.644927536231884</v>
      </c>
      <c r="E28" s="42">
        <f t="shared" si="1"/>
        <v>-3.937007874015748E-3</v>
      </c>
      <c r="F28" s="42">
        <f t="shared" si="1"/>
        <v>6.8627450980392163E-2</v>
      </c>
    </row>
    <row r="29" spans="2:10" ht="17.100000000000001" customHeight="1" thickBot="1" x14ac:dyDescent="0.25">
      <c r="B29" s="66" t="s">
        <v>53</v>
      </c>
      <c r="C29" s="42">
        <f t="shared" si="1"/>
        <v>0.70909090909090911</v>
      </c>
      <c r="D29" s="42">
        <f t="shared" si="1"/>
        <v>1.4193548387096775</v>
      </c>
      <c r="E29" s="42">
        <f t="shared" si="1"/>
        <v>0.36206896551724138</v>
      </c>
      <c r="F29" s="42">
        <f t="shared" si="1"/>
        <v>-0.30630630630630629</v>
      </c>
    </row>
    <row r="30" spans="2:10" ht="17.100000000000001" customHeight="1" thickBot="1" x14ac:dyDescent="0.25">
      <c r="B30" s="66" t="s">
        <v>166</v>
      </c>
      <c r="C30" s="42">
        <f t="shared" si="1"/>
        <v>0.20408163265306123</v>
      </c>
      <c r="D30" s="42">
        <f t="shared" si="1"/>
        <v>1.24</v>
      </c>
      <c r="E30" s="42">
        <f t="shared" si="1"/>
        <v>0.1702127659574468</v>
      </c>
      <c r="F30" s="42">
        <f t="shared" si="1"/>
        <v>-7.9365079365079361E-2</v>
      </c>
    </row>
    <row r="31" spans="2:10" ht="17.100000000000001" customHeight="1" thickBot="1" x14ac:dyDescent="0.25">
      <c r="B31" s="66" t="s">
        <v>47</v>
      </c>
      <c r="C31" s="42">
        <f t="shared" si="1"/>
        <v>6.0606060606060608E-2</v>
      </c>
      <c r="D31" s="42">
        <f t="shared" si="1"/>
        <v>0.75</v>
      </c>
      <c r="E31" s="42">
        <f t="shared" si="1"/>
        <v>0.31914893617021278</v>
      </c>
      <c r="F31" s="42">
        <f t="shared" si="1"/>
        <v>0.32075471698113206</v>
      </c>
    </row>
    <row r="32" spans="2:10" ht="17.100000000000001" customHeight="1" thickBot="1" x14ac:dyDescent="0.25">
      <c r="B32" s="66" t="s">
        <v>8</v>
      </c>
      <c r="C32" s="42">
        <f t="shared" si="1"/>
        <v>0.91463414634146345</v>
      </c>
      <c r="D32" s="42">
        <f t="shared" si="1"/>
        <v>1.2285714285714286</v>
      </c>
      <c r="E32" s="42">
        <f t="shared" si="1"/>
        <v>0.1206896551724138</v>
      </c>
      <c r="F32" s="42">
        <f t="shared" si="1"/>
        <v>0.34579439252336447</v>
      </c>
    </row>
    <row r="33" spans="2:10" ht="17.100000000000001" customHeight="1" thickBot="1" x14ac:dyDescent="0.25">
      <c r="B33" s="66" t="s">
        <v>9</v>
      </c>
      <c r="C33" s="42">
        <f t="shared" si="1"/>
        <v>-0.53333333333333333</v>
      </c>
      <c r="D33" s="42">
        <f t="shared" si="1"/>
        <v>0.27272727272727271</v>
      </c>
      <c r="E33" s="42">
        <f t="shared" si="1"/>
        <v>-0.36363636363636365</v>
      </c>
      <c r="F33" s="42">
        <f t="shared" si="1"/>
        <v>0.35714285714285715</v>
      </c>
    </row>
    <row r="34" spans="2:10" ht="17.100000000000001" customHeight="1" thickBot="1" x14ac:dyDescent="0.25">
      <c r="B34" s="66" t="s">
        <v>54</v>
      </c>
      <c r="C34" s="42">
        <f t="shared" si="1"/>
        <v>1.2758620689655173</v>
      </c>
      <c r="D34" s="42">
        <f t="shared" si="1"/>
        <v>1.15625</v>
      </c>
      <c r="E34" s="42">
        <f t="shared" si="1"/>
        <v>0.36170212765957449</v>
      </c>
      <c r="F34" s="42">
        <f t="shared" si="1"/>
        <v>5.6338028169014086E-2</v>
      </c>
    </row>
    <row r="35" spans="2:10" ht="17.100000000000001" customHeight="1" thickBot="1" x14ac:dyDescent="0.25">
      <c r="B35" s="66" t="s">
        <v>49</v>
      </c>
      <c r="C35" s="42">
        <f t="shared" si="1"/>
        <v>0.90909090909090906</v>
      </c>
      <c r="D35" s="42">
        <f t="shared" si="1"/>
        <v>1.6486486486486487</v>
      </c>
      <c r="E35" s="42">
        <f t="shared" si="1"/>
        <v>0.82352941176470584</v>
      </c>
      <c r="F35" s="42">
        <f t="shared" si="1"/>
        <v>0.9242424242424242</v>
      </c>
    </row>
    <row r="36" spans="2:10" ht="17.100000000000001" customHeight="1" thickBot="1" x14ac:dyDescent="0.25">
      <c r="B36" s="66" t="s">
        <v>26</v>
      </c>
      <c r="C36" s="42">
        <f t="shared" si="1"/>
        <v>0.58294930875576034</v>
      </c>
      <c r="D36" s="42">
        <f t="shared" si="1"/>
        <v>0.84575835475578409</v>
      </c>
      <c r="E36" s="42">
        <f t="shared" si="1"/>
        <v>0.26797385620915032</v>
      </c>
      <c r="F36" s="42">
        <f t="shared" si="1"/>
        <v>3.968253968253968E-2</v>
      </c>
    </row>
    <row r="37" spans="2:10" ht="17.100000000000001" customHeight="1" thickBot="1" x14ac:dyDescent="0.25">
      <c r="B37" s="66" t="s">
        <v>48</v>
      </c>
      <c r="C37" s="42">
        <f t="shared" si="1"/>
        <v>0.45370370370370372</v>
      </c>
      <c r="D37" s="42">
        <f t="shared" si="1"/>
        <v>1.3216783216783217</v>
      </c>
      <c r="E37" s="42">
        <f t="shared" si="1"/>
        <v>5.7251908396946563E-2</v>
      </c>
      <c r="F37" s="42">
        <f t="shared" si="1"/>
        <v>0.19850187265917604</v>
      </c>
    </row>
    <row r="38" spans="2:10" ht="17.100000000000001" customHeight="1" thickBot="1" x14ac:dyDescent="0.25">
      <c r="B38" s="66" t="s">
        <v>21</v>
      </c>
      <c r="C38" s="42">
        <f t="shared" si="1"/>
        <v>0.5714285714285714</v>
      </c>
      <c r="D38" s="42">
        <f t="shared" si="1"/>
        <v>2.1818181818181817</v>
      </c>
      <c r="E38" s="42">
        <f t="shared" si="1"/>
        <v>0.18181818181818182</v>
      </c>
      <c r="F38" s="42">
        <f t="shared" si="1"/>
        <v>0.91304347826086951</v>
      </c>
    </row>
    <row r="39" spans="2:10" ht="17.100000000000001" customHeight="1" thickBot="1" x14ac:dyDescent="0.25">
      <c r="B39" s="66" t="s">
        <v>10</v>
      </c>
      <c r="C39" s="42">
        <f t="shared" si="1"/>
        <v>6.1728395061728392E-2</v>
      </c>
      <c r="D39" s="42">
        <f t="shared" si="1"/>
        <v>1.3421052631578947</v>
      </c>
      <c r="E39" s="42">
        <f t="shared" si="1"/>
        <v>2.4390243902439025E-2</v>
      </c>
      <c r="F39" s="42">
        <f t="shared" si="1"/>
        <v>0.47</v>
      </c>
    </row>
    <row r="40" spans="2:10" ht="17.100000000000001" customHeight="1" thickBot="1" x14ac:dyDescent="0.25">
      <c r="B40" s="66" t="s">
        <v>167</v>
      </c>
      <c r="C40" s="42">
        <f t="shared" si="1"/>
        <v>1.0209424083769634</v>
      </c>
      <c r="D40" s="42">
        <f t="shared" si="1"/>
        <v>2.2867132867132867</v>
      </c>
      <c r="E40" s="42">
        <f t="shared" si="1"/>
        <v>0.41970802919708028</v>
      </c>
      <c r="F40" s="42">
        <f t="shared" si="1"/>
        <v>0.3</v>
      </c>
    </row>
    <row r="41" spans="2:10" ht="17.100000000000001" customHeight="1" thickBot="1" x14ac:dyDescent="0.25">
      <c r="B41" s="66" t="s">
        <v>168</v>
      </c>
      <c r="C41" s="42">
        <f t="shared" si="1"/>
        <v>0.1206896551724138</v>
      </c>
      <c r="D41" s="42">
        <f t="shared" si="1"/>
        <v>1.5121951219512195</v>
      </c>
      <c r="E41" s="42">
        <f t="shared" si="1"/>
        <v>-0.20895522388059701</v>
      </c>
      <c r="F41" s="42">
        <f t="shared" si="1"/>
        <v>-0.12941176470588237</v>
      </c>
    </row>
    <row r="42" spans="2:10" ht="17.100000000000001" customHeight="1" thickBot="1" x14ac:dyDescent="0.25">
      <c r="B42" s="66" t="s">
        <v>169</v>
      </c>
      <c r="C42" s="42">
        <f t="shared" si="1"/>
        <v>0.63636363636363635</v>
      </c>
      <c r="D42" s="42">
        <f t="shared" si="1"/>
        <v>-0.25</v>
      </c>
      <c r="E42" s="42">
        <f t="shared" si="1"/>
        <v>-8.3333333333333329E-2</v>
      </c>
      <c r="F42" s="42">
        <f t="shared" si="1"/>
        <v>2.6</v>
      </c>
    </row>
    <row r="43" spans="2:10" ht="17.100000000000001" customHeight="1" thickBot="1" x14ac:dyDescent="0.25">
      <c r="B43" s="66" t="s">
        <v>51</v>
      </c>
      <c r="C43" s="42">
        <f t="shared" ref="C43:F45" si="2">+(G21-C21)/C21</f>
        <v>0.42857142857142855</v>
      </c>
      <c r="D43" s="42">
        <f t="shared" si="1"/>
        <v>0.33333333333333331</v>
      </c>
      <c r="E43" s="42">
        <f t="shared" si="1"/>
        <v>-0.5</v>
      </c>
      <c r="F43" s="42">
        <f t="shared" si="1"/>
        <v>-0.13157894736842105</v>
      </c>
    </row>
    <row r="44" spans="2:10" ht="17.100000000000001" customHeight="1" thickBot="1" x14ac:dyDescent="0.25">
      <c r="B44" s="66" t="s">
        <v>11</v>
      </c>
      <c r="C44" s="42">
        <f t="shared" si="2"/>
        <v>0.5</v>
      </c>
      <c r="D44" s="42">
        <f t="shared" si="2"/>
        <v>2</v>
      </c>
      <c r="E44" s="42">
        <f t="shared" si="2"/>
        <v>-0.5</v>
      </c>
      <c r="F44" s="42">
        <f t="shared" si="2"/>
        <v>-1</v>
      </c>
    </row>
    <row r="45" spans="2:10" ht="17.100000000000001" customHeight="1" thickBot="1" x14ac:dyDescent="0.25">
      <c r="B45" s="68" t="s">
        <v>22</v>
      </c>
      <c r="C45" s="76">
        <f t="shared" si="2"/>
        <v>0.61415816326530615</v>
      </c>
      <c r="D45" s="76">
        <f t="shared" si="2"/>
        <v>1.2746598639455782</v>
      </c>
      <c r="E45" s="76">
        <f t="shared" si="2"/>
        <v>0.17558886509635974</v>
      </c>
      <c r="F45" s="76">
        <f t="shared" si="2"/>
        <v>0.15119363395225463</v>
      </c>
    </row>
    <row r="47" spans="2:10" x14ac:dyDescent="0.2">
      <c r="B47" s="78" t="s">
        <v>132</v>
      </c>
      <c r="C47" s="78"/>
      <c r="D47" s="78"/>
      <c r="E47" s="78"/>
      <c r="F47" s="78"/>
      <c r="G47" s="78"/>
      <c r="H47" s="78"/>
      <c r="I47" s="78"/>
      <c r="J47" s="78"/>
    </row>
    <row r="48" spans="2:10" x14ac:dyDescent="0.2">
      <c r="B48" s="78" t="s">
        <v>134</v>
      </c>
      <c r="C48" s="78"/>
      <c r="D48" s="78"/>
      <c r="E48" s="78"/>
      <c r="F48" s="78"/>
      <c r="G48" s="78"/>
      <c r="H48" s="78"/>
      <c r="I48" s="78"/>
      <c r="J48" s="78"/>
    </row>
    <row r="53" spans="2:22" ht="39" customHeight="1" x14ac:dyDescent="0.2">
      <c r="C53" s="44" t="s">
        <v>170</v>
      </c>
      <c r="D53" s="44" t="s">
        <v>175</v>
      </c>
      <c r="E53" s="44" t="s">
        <v>176</v>
      </c>
      <c r="F53" s="72" t="s">
        <v>179</v>
      </c>
      <c r="G53" s="44" t="s">
        <v>183</v>
      </c>
      <c r="H53" s="44" t="s">
        <v>247</v>
      </c>
      <c r="I53" s="44" t="s">
        <v>264</v>
      </c>
      <c r="J53" s="44" t="s">
        <v>268</v>
      </c>
    </row>
    <row r="54" spans="2:22" ht="15" thickBot="1" x14ac:dyDescent="0.25">
      <c r="B54" s="66" t="s">
        <v>52</v>
      </c>
      <c r="C54" s="127">
        <f>+C6/U54*100000</f>
        <v>2.1538524604116707</v>
      </c>
      <c r="D54" s="127">
        <f>+D6/U54*100000</f>
        <v>1.5980195674022073</v>
      </c>
      <c r="E54" s="127">
        <f>+E6/U54*100000</f>
        <v>2.941282392175077</v>
      </c>
      <c r="F54" s="127">
        <f>+F6/U54*100000</f>
        <v>3.5434346929353295</v>
      </c>
      <c r="G54" s="127">
        <f>+G6/$V54*100000</f>
        <v>4.1887555056967658</v>
      </c>
      <c r="H54" s="127">
        <f>+H6/$V54*100000</f>
        <v>4.2234689491141415</v>
      </c>
      <c r="I54" s="127">
        <f>+I6/$V54*100000</f>
        <v>2.9275003948654188</v>
      </c>
      <c r="J54" s="127">
        <f>+J6/$V54*100000</f>
        <v>3.7837653324940397</v>
      </c>
      <c r="U54" s="13">
        <v>8635689</v>
      </c>
      <c r="V54" s="13">
        <v>8642185</v>
      </c>
    </row>
    <row r="55" spans="2:22" ht="15" thickBot="1" x14ac:dyDescent="0.25">
      <c r="B55" s="66" t="s">
        <v>53</v>
      </c>
      <c r="C55" s="127">
        <f t="shared" ref="C55:C71" si="3">+C7/U55*100000</f>
        <v>4.1372327629719177</v>
      </c>
      <c r="D55" s="127">
        <f t="shared" ref="D55:D71" si="4">+D7/U55*100000</f>
        <v>2.331894830038717</v>
      </c>
      <c r="E55" s="127">
        <f t="shared" ref="E55:E71" si="5">+E7/U55*100000</f>
        <v>4.3629000045885666</v>
      </c>
      <c r="F55" s="127">
        <f t="shared" ref="F55" si="6">+F7/U55*100000</f>
        <v>8.3496879398160502</v>
      </c>
      <c r="G55" s="127">
        <f t="shared" ref="G55:J71" si="7">+G7/$V55*100000</f>
        <v>7.0875943724500692</v>
      </c>
      <c r="H55" s="127">
        <f t="shared" si="7"/>
        <v>5.6549955099335651</v>
      </c>
      <c r="I55" s="127">
        <f t="shared" si="7"/>
        <v>5.9565952704633549</v>
      </c>
      <c r="J55" s="127">
        <f t="shared" si="7"/>
        <v>5.80579539019846</v>
      </c>
      <c r="U55" s="13">
        <v>1329391</v>
      </c>
      <c r="V55" s="13">
        <v>1326261</v>
      </c>
    </row>
    <row r="56" spans="2:22" ht="15" thickBot="1" x14ac:dyDescent="0.25">
      <c r="B56" s="66" t="s">
        <v>166</v>
      </c>
      <c r="C56" s="127">
        <f t="shared" si="3"/>
        <v>4.8096554323585767</v>
      </c>
      <c r="D56" s="127">
        <f t="shared" si="4"/>
        <v>2.4539058328360084</v>
      </c>
      <c r="E56" s="127">
        <f t="shared" si="5"/>
        <v>4.6133429657316958</v>
      </c>
      <c r="F56" s="127">
        <f t="shared" ref="F56" si="8">+F8/U56*100000</f>
        <v>6.1838426987467408</v>
      </c>
      <c r="G56" s="127">
        <f t="shared" si="7"/>
        <v>5.8312380410202893</v>
      </c>
      <c r="H56" s="127">
        <f t="shared" si="7"/>
        <v>5.5347344118158679</v>
      </c>
      <c r="I56" s="127">
        <f t="shared" si="7"/>
        <v>5.4358998687477271</v>
      </c>
      <c r="J56" s="127">
        <f t="shared" si="7"/>
        <v>5.7324034979521485</v>
      </c>
      <c r="U56" s="13">
        <v>1018784</v>
      </c>
      <c r="V56" s="13">
        <v>1011792</v>
      </c>
    </row>
    <row r="57" spans="2:22" ht="15" thickBot="1" x14ac:dyDescent="0.25">
      <c r="B57" s="66" t="s">
        <v>47</v>
      </c>
      <c r="C57" s="127">
        <f t="shared" si="3"/>
        <v>5.6335960353141115</v>
      </c>
      <c r="D57" s="127">
        <f t="shared" si="4"/>
        <v>2.7314405019704782</v>
      </c>
      <c r="E57" s="127">
        <f t="shared" si="5"/>
        <v>4.0118032372691399</v>
      </c>
      <c r="F57" s="127">
        <f t="shared" ref="F57" si="9">+F9/U57*100000</f>
        <v>4.5239483313886053</v>
      </c>
      <c r="G57" s="127">
        <f t="shared" si="7"/>
        <v>5.9675637335806746</v>
      </c>
      <c r="H57" s="127">
        <f t="shared" si="7"/>
        <v>4.7740509868645402</v>
      </c>
      <c r="I57" s="127">
        <f t="shared" si="7"/>
        <v>5.2855564497428826</v>
      </c>
      <c r="J57" s="127">
        <f t="shared" si="7"/>
        <v>5.9675637335806746</v>
      </c>
      <c r="U57" s="13">
        <v>1171543</v>
      </c>
      <c r="V57" s="13">
        <v>1173008</v>
      </c>
    </row>
    <row r="58" spans="2:22" ht="15" thickBot="1" x14ac:dyDescent="0.25">
      <c r="B58" s="66" t="s">
        <v>8</v>
      </c>
      <c r="C58" s="127">
        <f t="shared" si="3"/>
        <v>3.7684654808561953</v>
      </c>
      <c r="D58" s="127">
        <f t="shared" si="4"/>
        <v>3.216982727560167</v>
      </c>
      <c r="E58" s="127">
        <f t="shared" si="5"/>
        <v>5.3309999485282766</v>
      </c>
      <c r="F58" s="127">
        <f t="shared" ref="F58" si="10">+F10/U58*100000</f>
        <v>4.9173878835562546</v>
      </c>
      <c r="G58" s="127">
        <f t="shared" si="7"/>
        <v>7.2252207143856442</v>
      </c>
      <c r="H58" s="127">
        <f t="shared" si="7"/>
        <v>7.1792002002812767</v>
      </c>
      <c r="I58" s="127">
        <f t="shared" si="7"/>
        <v>5.9826668335677313</v>
      </c>
      <c r="J58" s="127">
        <f t="shared" si="7"/>
        <v>6.6269540310288706</v>
      </c>
      <c r="U58" s="13">
        <v>2175952</v>
      </c>
      <c r="V58" s="13">
        <v>2172944</v>
      </c>
    </row>
    <row r="59" spans="2:22" ht="15" thickBot="1" x14ac:dyDescent="0.25">
      <c r="B59" s="66" t="s">
        <v>9</v>
      </c>
      <c r="C59" s="127">
        <f t="shared" si="3"/>
        <v>2.5733181221639891</v>
      </c>
      <c r="D59" s="127">
        <f t="shared" si="4"/>
        <v>1.8870999562535919</v>
      </c>
      <c r="E59" s="127">
        <f t="shared" si="5"/>
        <v>3.7741999125071839</v>
      </c>
      <c r="F59" s="127">
        <f t="shared" ref="F59" si="11">+F11/U59*100000</f>
        <v>2.40176358068639</v>
      </c>
      <c r="G59" s="127">
        <f t="shared" si="7"/>
        <v>1.1975904480185866</v>
      </c>
      <c r="H59" s="127">
        <f t="shared" si="7"/>
        <v>2.3951808960371732</v>
      </c>
      <c r="I59" s="127">
        <f t="shared" si="7"/>
        <v>2.3951808960371732</v>
      </c>
      <c r="J59" s="127">
        <f t="shared" si="7"/>
        <v>3.2506026446218779</v>
      </c>
      <c r="U59" s="13">
        <v>582905</v>
      </c>
      <c r="V59" s="13">
        <v>584507</v>
      </c>
    </row>
    <row r="60" spans="2:22" ht="15" thickBot="1" x14ac:dyDescent="0.25">
      <c r="B60" s="66" t="s">
        <v>55</v>
      </c>
      <c r="C60" s="127">
        <f t="shared" si="3"/>
        <v>1.2108974085960353</v>
      </c>
      <c r="D60" s="127">
        <f t="shared" si="4"/>
        <v>1.3361626577611425</v>
      </c>
      <c r="E60" s="127">
        <f t="shared" si="5"/>
        <v>1.9624889035866782</v>
      </c>
      <c r="F60" s="127">
        <f t="shared" ref="F60" si="12">+F12/U60*100000</f>
        <v>2.9646108969075349</v>
      </c>
      <c r="G60" s="127">
        <f t="shared" si="7"/>
        <v>2.7694565864601266</v>
      </c>
      <c r="H60" s="127">
        <f t="shared" si="7"/>
        <v>2.895340976753769</v>
      </c>
      <c r="I60" s="127">
        <f t="shared" si="7"/>
        <v>2.6855336595976986</v>
      </c>
      <c r="J60" s="127">
        <f t="shared" si="7"/>
        <v>3.1471097573410529</v>
      </c>
      <c r="U60" s="13">
        <v>2394918</v>
      </c>
      <c r="V60" s="13">
        <v>2383139</v>
      </c>
    </row>
    <row r="61" spans="2:22" ht="15" thickBot="1" x14ac:dyDescent="0.25">
      <c r="B61" s="66" t="s">
        <v>49</v>
      </c>
      <c r="C61" s="127">
        <f t="shared" si="3"/>
        <v>2.1513567482438329</v>
      </c>
      <c r="D61" s="127">
        <f t="shared" si="4"/>
        <v>1.8090954473868595</v>
      </c>
      <c r="E61" s="127">
        <f t="shared" si="5"/>
        <v>2.4936180491008062</v>
      </c>
      <c r="F61" s="127">
        <f t="shared" ref="F61" si="13">+F13/U61*100000</f>
        <v>3.2270351223657494</v>
      </c>
      <c r="G61" s="127">
        <f t="shared" si="7"/>
        <v>4.0984366415848843</v>
      </c>
      <c r="H61" s="127">
        <f t="shared" si="7"/>
        <v>4.7815094151823656</v>
      </c>
      <c r="I61" s="127">
        <f t="shared" si="7"/>
        <v>4.5375548531832655</v>
      </c>
      <c r="J61" s="127">
        <f t="shared" si="7"/>
        <v>6.1964458747771483</v>
      </c>
      <c r="U61" s="13">
        <v>2045221</v>
      </c>
      <c r="V61" s="13">
        <v>2049562</v>
      </c>
    </row>
    <row r="62" spans="2:22" ht="15" thickBot="1" x14ac:dyDescent="0.25">
      <c r="B62" s="66" t="s">
        <v>26</v>
      </c>
      <c r="C62" s="127">
        <f t="shared" si="3"/>
        <v>5.5780627388108108</v>
      </c>
      <c r="D62" s="127">
        <f t="shared" si="4"/>
        <v>4.9996921783350352</v>
      </c>
      <c r="E62" s="127">
        <f t="shared" si="5"/>
        <v>5.8993797168529083</v>
      </c>
      <c r="F62" s="127">
        <f t="shared" ref="F62" si="14">+F14/U62*100000</f>
        <v>8.0971878466608551</v>
      </c>
      <c r="G62" s="127">
        <f t="shared" si="7"/>
        <v>8.8492588649093005</v>
      </c>
      <c r="H62" s="127">
        <f t="shared" si="7"/>
        <v>9.2485704002982221</v>
      </c>
      <c r="I62" s="127">
        <f t="shared" si="7"/>
        <v>7.496752051495216</v>
      </c>
      <c r="J62" s="127">
        <f t="shared" si="7"/>
        <v>8.4370663122497707</v>
      </c>
      <c r="U62" s="13">
        <v>7780479</v>
      </c>
      <c r="V62" s="13">
        <v>7763362</v>
      </c>
    </row>
    <row r="63" spans="2:22" ht="15" thickBot="1" x14ac:dyDescent="0.25">
      <c r="B63" s="66" t="s">
        <v>246</v>
      </c>
      <c r="C63" s="127">
        <f t="shared" si="3"/>
        <v>4.2710089645709921</v>
      </c>
      <c r="D63" s="127">
        <f t="shared" si="4"/>
        <v>2.827566120063203</v>
      </c>
      <c r="E63" s="127">
        <f t="shared" si="5"/>
        <v>5.1805756885074068</v>
      </c>
      <c r="F63" s="127">
        <f t="shared" ref="F63" si="15">+F15/U63*100000</f>
        <v>5.2794416367613648</v>
      </c>
      <c r="G63" s="127">
        <f t="shared" si="7"/>
        <v>6.2078179757056837</v>
      </c>
      <c r="H63" s="127">
        <f t="shared" si="7"/>
        <v>6.5636801526569668</v>
      </c>
      <c r="I63" s="127">
        <f t="shared" si="7"/>
        <v>5.4763235008613842</v>
      </c>
      <c r="J63" s="127">
        <f t="shared" si="7"/>
        <v>6.3264387013561114</v>
      </c>
      <c r="U63" s="13">
        <v>5057353</v>
      </c>
      <c r="V63" s="13">
        <v>5058138</v>
      </c>
    </row>
    <row r="64" spans="2:22" ht="15" thickBot="1" x14ac:dyDescent="0.25">
      <c r="B64" s="66" t="s">
        <v>21</v>
      </c>
      <c r="C64" s="127">
        <f t="shared" si="3"/>
        <v>1.9737083253836747</v>
      </c>
      <c r="D64" s="127">
        <f t="shared" si="4"/>
        <v>1.0338472180581153</v>
      </c>
      <c r="E64" s="127">
        <f t="shared" si="5"/>
        <v>2.0676944361162306</v>
      </c>
      <c r="F64" s="127">
        <f t="shared" ref="F64" si="16">+F16/U64*100000</f>
        <v>2.1616805468487867</v>
      </c>
      <c r="G64" s="127">
        <f t="shared" si="7"/>
        <v>3.1146737945504537</v>
      </c>
      <c r="H64" s="127">
        <f t="shared" si="7"/>
        <v>3.3034419033110871</v>
      </c>
      <c r="I64" s="127">
        <f t="shared" si="7"/>
        <v>2.453985413888236</v>
      </c>
      <c r="J64" s="127">
        <f t="shared" si="7"/>
        <v>4.1528983927339373</v>
      </c>
      <c r="U64" s="13">
        <v>1063987</v>
      </c>
      <c r="V64" s="13">
        <v>1059501</v>
      </c>
    </row>
    <row r="65" spans="2:22" ht="15" thickBot="1" x14ac:dyDescent="0.25">
      <c r="B65" s="66" t="s">
        <v>10</v>
      </c>
      <c r="C65" s="127">
        <f t="shared" si="3"/>
        <v>2.9979802496022123</v>
      </c>
      <c r="D65" s="127">
        <f t="shared" si="4"/>
        <v>1.4064598701837541</v>
      </c>
      <c r="E65" s="127">
        <f t="shared" si="5"/>
        <v>3.0349923514491532</v>
      </c>
      <c r="F65" s="127">
        <f t="shared" ref="F65" si="17">+F17/U65*100000</f>
        <v>3.701210184694089</v>
      </c>
      <c r="G65" s="127">
        <f t="shared" si="7"/>
        <v>3.1903310710423667</v>
      </c>
      <c r="H65" s="127">
        <f t="shared" si="7"/>
        <v>3.3016216897996582</v>
      </c>
      <c r="I65" s="127">
        <f t="shared" si="7"/>
        <v>3.1161373252041717</v>
      </c>
      <c r="J65" s="127">
        <f t="shared" si="7"/>
        <v>5.4532403191073007</v>
      </c>
      <c r="U65" s="13">
        <v>2701819</v>
      </c>
      <c r="V65" s="13">
        <v>2695645</v>
      </c>
    </row>
    <row r="66" spans="2:22" ht="15" thickBot="1" x14ac:dyDescent="0.25">
      <c r="B66" s="66" t="s">
        <v>167</v>
      </c>
      <c r="C66" s="127">
        <f t="shared" si="3"/>
        <v>2.8171556816277792</v>
      </c>
      <c r="D66" s="127">
        <f t="shared" si="4"/>
        <v>2.1091793846742011</v>
      </c>
      <c r="E66" s="127">
        <f t="shared" si="5"/>
        <v>4.0413646951100084</v>
      </c>
      <c r="F66" s="127">
        <f t="shared" ref="F66" si="18">+F18/U66*100000</f>
        <v>4.7198419796905204</v>
      </c>
      <c r="G66" s="127">
        <f t="shared" si="7"/>
        <v>5.7174588828055715</v>
      </c>
      <c r="H66" s="127">
        <f t="shared" si="7"/>
        <v>6.9616727329497889</v>
      </c>
      <c r="I66" s="127">
        <f t="shared" si="7"/>
        <v>5.7618950917392944</v>
      </c>
      <c r="J66" s="127">
        <f t="shared" si="7"/>
        <v>6.1618209721427917</v>
      </c>
      <c r="U66" s="13">
        <v>6779888</v>
      </c>
      <c r="V66" s="13">
        <v>6751251</v>
      </c>
    </row>
    <row r="67" spans="2:22" ht="15" thickBot="1" x14ac:dyDescent="0.25">
      <c r="B67" s="66" t="s">
        <v>168</v>
      </c>
      <c r="C67" s="127">
        <f t="shared" si="3"/>
        <v>3.8378800080198463</v>
      </c>
      <c r="D67" s="127">
        <f t="shared" si="4"/>
        <v>2.7129841436002358</v>
      </c>
      <c r="E67" s="127">
        <f t="shared" si="5"/>
        <v>4.4334131127125804</v>
      </c>
      <c r="F67" s="127">
        <f t="shared" ref="F67" si="19">+F19/U67*100000</f>
        <v>5.6244793220980496</v>
      </c>
      <c r="G67" s="127">
        <f t="shared" si="7"/>
        <v>4.2805794719213743</v>
      </c>
      <c r="H67" s="127">
        <f t="shared" si="7"/>
        <v>6.7830720862754088</v>
      </c>
      <c r="I67" s="127">
        <f t="shared" si="7"/>
        <v>3.49031864633589</v>
      </c>
      <c r="J67" s="127">
        <f t="shared" si="7"/>
        <v>4.8732750911104876</v>
      </c>
      <c r="U67" s="13">
        <v>1511251</v>
      </c>
      <c r="V67" s="13">
        <v>1518486</v>
      </c>
    </row>
    <row r="68" spans="2:22" ht="15" thickBot="1" x14ac:dyDescent="0.25">
      <c r="B68" s="66" t="s">
        <v>169</v>
      </c>
      <c r="C68" s="127">
        <f t="shared" si="3"/>
        <v>1.6636494115974514</v>
      </c>
      <c r="D68" s="127">
        <f t="shared" si="4"/>
        <v>2.4198536895962928</v>
      </c>
      <c r="E68" s="127">
        <f t="shared" si="5"/>
        <v>1.8148902671972196</v>
      </c>
      <c r="F68" s="127">
        <f t="shared" ref="F68" si="20">+F20/U68*100000</f>
        <v>0.75620427799884149</v>
      </c>
      <c r="G68" s="127">
        <f t="shared" si="7"/>
        <v>2.7209362439289113</v>
      </c>
      <c r="H68" s="127">
        <f t="shared" si="7"/>
        <v>1.8139574959526072</v>
      </c>
      <c r="I68" s="127">
        <f t="shared" si="7"/>
        <v>1.6627943712898903</v>
      </c>
      <c r="J68" s="127">
        <f t="shared" si="7"/>
        <v>2.7209362439289113</v>
      </c>
      <c r="U68" s="13">
        <v>661197</v>
      </c>
      <c r="V68" s="13">
        <v>661537</v>
      </c>
    </row>
    <row r="69" spans="2:22" ht="15" thickBot="1" x14ac:dyDescent="0.25">
      <c r="B69" s="66" t="s">
        <v>51</v>
      </c>
      <c r="C69" s="127">
        <f t="shared" si="3"/>
        <v>1.2609749858590662</v>
      </c>
      <c r="D69" s="127">
        <f t="shared" si="4"/>
        <v>0.81062677662368554</v>
      </c>
      <c r="E69" s="127">
        <f t="shared" si="5"/>
        <v>1.9815321206356755</v>
      </c>
      <c r="F69" s="127">
        <f t="shared" ref="F69" si="21">+F21/U69*100000</f>
        <v>1.7113231950944472</v>
      </c>
      <c r="G69" s="127">
        <f t="shared" si="7"/>
        <v>1.8066904457240831</v>
      </c>
      <c r="H69" s="127">
        <f t="shared" si="7"/>
        <v>1.08401426743445</v>
      </c>
      <c r="I69" s="127">
        <f t="shared" si="7"/>
        <v>0.99367974514824564</v>
      </c>
      <c r="J69" s="127">
        <f t="shared" si="7"/>
        <v>1.4905196177223685</v>
      </c>
      <c r="U69" s="13">
        <v>2220504</v>
      </c>
      <c r="V69" s="13">
        <v>2213993</v>
      </c>
    </row>
    <row r="70" spans="2:22" ht="15" thickBot="1" x14ac:dyDescent="0.25">
      <c r="B70" s="66" t="s">
        <v>11</v>
      </c>
      <c r="C70" s="127">
        <f t="shared" si="3"/>
        <v>0.62516801390373666</v>
      </c>
      <c r="D70" s="127">
        <f t="shared" si="4"/>
        <v>0.31258400695186833</v>
      </c>
      <c r="E70" s="127">
        <f t="shared" si="5"/>
        <v>1.2503360278074733</v>
      </c>
      <c r="F70" s="127">
        <f t="shared" ref="F70" si="22">+F22/U70*100000</f>
        <v>0.93775202085560505</v>
      </c>
      <c r="G70" s="127">
        <f t="shared" si="7"/>
        <v>0.93809803749890552</v>
      </c>
      <c r="H70" s="127">
        <f t="shared" si="7"/>
        <v>0.93809803749890552</v>
      </c>
      <c r="I70" s="127">
        <f t="shared" si="7"/>
        <v>0.62539869166593709</v>
      </c>
      <c r="J70" s="127">
        <f t="shared" si="7"/>
        <v>0</v>
      </c>
      <c r="U70" s="13">
        <v>319914</v>
      </c>
      <c r="V70" s="13">
        <v>319796</v>
      </c>
    </row>
    <row r="71" spans="2:22" ht="15" thickBot="1" x14ac:dyDescent="0.25">
      <c r="B71" s="68" t="s">
        <v>22</v>
      </c>
      <c r="C71" s="128">
        <f t="shared" si="3"/>
        <v>3.3044757205859252</v>
      </c>
      <c r="D71" s="128">
        <f t="shared" si="4"/>
        <v>2.4783567904394435</v>
      </c>
      <c r="E71" s="128">
        <f t="shared" si="5"/>
        <v>3.9367095956980283</v>
      </c>
      <c r="F71" s="128">
        <f t="shared" ref="F71" si="23">+F23/U71*100000</f>
        <v>4.7670434183452564</v>
      </c>
      <c r="G71" s="128">
        <f t="shared" si="7"/>
        <v>5.3413406874864711</v>
      </c>
      <c r="H71" s="128">
        <f t="shared" si="7"/>
        <v>5.6452336384932087</v>
      </c>
      <c r="I71" s="128">
        <f t="shared" si="7"/>
        <v>4.6343675028527427</v>
      </c>
      <c r="J71" s="128">
        <f t="shared" si="7"/>
        <v>5.4953975307051648</v>
      </c>
      <c r="U71" s="13">
        <v>47450795</v>
      </c>
      <c r="V71" s="13">
        <v>47385107</v>
      </c>
    </row>
    <row r="72" spans="2:22" ht="13.5" thickBot="1" x14ac:dyDescent="0.25">
      <c r="C72" s="127"/>
      <c r="D72" s="127"/>
      <c r="E72" s="127"/>
      <c r="F72" s="127"/>
      <c r="G72" s="127"/>
    </row>
    <row r="73" spans="2:22" ht="13.5" thickBot="1" x14ac:dyDescent="0.25">
      <c r="C73" s="127"/>
      <c r="D73" s="127"/>
      <c r="E73" s="127"/>
      <c r="F73" s="127"/>
      <c r="G73" s="127"/>
    </row>
    <row r="74" spans="2:22" ht="13.5" thickBot="1" x14ac:dyDescent="0.25">
      <c r="C74" s="127"/>
      <c r="D74" s="127"/>
      <c r="E74" s="127"/>
      <c r="F74" s="127"/>
      <c r="G74" s="127"/>
    </row>
  </sheetData>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73"/>
  <sheetViews>
    <sheetView workbookViewId="0">
      <selection activeCell="B1" sqref="B1"/>
    </sheetView>
  </sheetViews>
  <sheetFormatPr baseColWidth="10" defaultRowHeight="12.75" x14ac:dyDescent="0.2"/>
  <cols>
    <col min="1" max="1" width="8.7109375" style="13" customWidth="1"/>
    <col min="2" max="2" width="35.28515625" style="13" customWidth="1"/>
    <col min="3" max="19" width="12.28515625" style="13" customWidth="1"/>
    <col min="20" max="20" width="13.85546875" style="13" customWidth="1"/>
    <col min="21" max="21" width="0.28515625" style="13" hidden="1" customWidth="1"/>
    <col min="22" max="22" width="13.28515625" style="13" hidden="1" customWidth="1"/>
    <col min="23" max="61" width="12.28515625" style="13" customWidth="1"/>
    <col min="62" max="16384" width="11.42578125" style="13"/>
  </cols>
  <sheetData>
    <row r="1" spans="2:10" ht="15" x14ac:dyDescent="0.2">
      <c r="C1" s="63"/>
      <c r="D1" s="63"/>
    </row>
    <row r="2" spans="2:10" ht="40.5" customHeight="1" x14ac:dyDescent="0.2">
      <c r="B2" s="11"/>
      <c r="C2" s="64"/>
      <c r="D2" s="63"/>
    </row>
    <row r="3" spans="2:10" ht="34.5" customHeight="1" x14ac:dyDescent="0.2">
      <c r="B3" s="65"/>
      <c r="C3" s="12"/>
    </row>
    <row r="4" spans="2:10" ht="27.75" customHeight="1" x14ac:dyDescent="0.2"/>
    <row r="5" spans="2:10" ht="39" customHeight="1" x14ac:dyDescent="0.2">
      <c r="C5" s="44" t="s">
        <v>170</v>
      </c>
      <c r="D5" s="44" t="s">
        <v>175</v>
      </c>
      <c r="E5" s="44" t="s">
        <v>176</v>
      </c>
      <c r="F5" s="72" t="s">
        <v>179</v>
      </c>
      <c r="G5" s="44" t="s">
        <v>183</v>
      </c>
      <c r="H5" s="44" t="s">
        <v>247</v>
      </c>
      <c r="I5" s="44" t="s">
        <v>264</v>
      </c>
      <c r="J5" s="44" t="s">
        <v>268</v>
      </c>
    </row>
    <row r="6" spans="2:10" ht="17.100000000000001" customHeight="1" thickBot="1" x14ac:dyDescent="0.25">
      <c r="B6" s="66" t="s">
        <v>52</v>
      </c>
      <c r="C6" s="46">
        <f>+'Concursos presentados Jmer TSJ'!C6+'Concursos p.n. presentados TSJ '!C6</f>
        <v>360</v>
      </c>
      <c r="D6" s="46">
        <f>+'Concursos presentados Jmer TSJ'!D6+'Concursos p.n. presentados TSJ '!D6</f>
        <v>248</v>
      </c>
      <c r="E6" s="46">
        <f>+'Concursos presentados Jmer TSJ'!E6+'Concursos p.n. presentados TSJ '!E6</f>
        <v>373</v>
      </c>
      <c r="F6" s="46">
        <f>+'Concursos presentados Jmer TSJ'!F6+'Concursos p.n. presentados TSJ '!F6</f>
        <v>499</v>
      </c>
      <c r="G6" s="46">
        <f>+'Concursos presentados Jmer TSJ'!G6+'Concursos p.n. presentados TSJ '!G6</f>
        <v>616</v>
      </c>
      <c r="H6" s="46">
        <f>+'Concursos presentados Jmer TSJ'!H6+'Concursos p.n. presentados TSJ '!H6</f>
        <v>551</v>
      </c>
      <c r="I6" s="46">
        <f>+'Concursos presentados Jmer TSJ'!I6+'Concursos p.n. presentados TSJ '!I6</f>
        <v>442</v>
      </c>
      <c r="J6" s="46">
        <f>+'Concursos presentados Jmer TSJ'!J6+'Concursos p.n. presentados TSJ '!J6</f>
        <v>536</v>
      </c>
    </row>
    <row r="7" spans="2:10" ht="17.100000000000001" customHeight="1" thickBot="1" x14ac:dyDescent="0.25">
      <c r="B7" s="66" t="s">
        <v>53</v>
      </c>
      <c r="C7" s="46">
        <f>+'Concursos presentados Jmer TSJ'!C7+'Concursos p.n. presentados TSJ '!C7</f>
        <v>99</v>
      </c>
      <c r="D7" s="46">
        <f>+'Concursos presentados Jmer TSJ'!D7+'Concursos p.n. presentados TSJ '!D7</f>
        <v>49</v>
      </c>
      <c r="E7" s="46">
        <f>+'Concursos presentados Jmer TSJ'!E7+'Concursos p.n. presentados TSJ '!E7</f>
        <v>88</v>
      </c>
      <c r="F7" s="46">
        <f>+'Concursos presentados Jmer TSJ'!F7+'Concursos p.n. presentados TSJ '!F7</f>
        <v>165</v>
      </c>
      <c r="G7" s="46">
        <f>+'Concursos presentados Jmer TSJ'!G7+'Concursos p.n. presentados TSJ '!G7</f>
        <v>147</v>
      </c>
      <c r="H7" s="46">
        <f>+'Concursos presentados Jmer TSJ'!H7+'Concursos p.n. presentados TSJ '!H7</f>
        <v>115</v>
      </c>
      <c r="I7" s="46">
        <f>+'Concursos presentados Jmer TSJ'!I7+'Concursos p.n. presentados TSJ '!I7</f>
        <v>118</v>
      </c>
      <c r="J7" s="46">
        <f>+'Concursos presentados Jmer TSJ'!J7+'Concursos p.n. presentados TSJ '!J7</f>
        <v>120</v>
      </c>
    </row>
    <row r="8" spans="2:10" ht="17.100000000000001" customHeight="1" thickBot="1" x14ac:dyDescent="0.25">
      <c r="B8" s="66" t="s">
        <v>166</v>
      </c>
      <c r="C8" s="46">
        <f>+'Concursos presentados Jmer TSJ'!C8+'Concursos p.n. presentados TSJ '!C8</f>
        <v>78</v>
      </c>
      <c r="D8" s="46">
        <f>+'Concursos presentados Jmer TSJ'!D8+'Concursos p.n. presentados TSJ '!D8</f>
        <v>37</v>
      </c>
      <c r="E8" s="46">
        <f>+'Concursos presentados Jmer TSJ'!E8+'Concursos p.n. presentados TSJ '!E8</f>
        <v>70</v>
      </c>
      <c r="F8" s="46">
        <f>+'Concursos presentados Jmer TSJ'!F8+'Concursos p.n. presentados TSJ '!F8</f>
        <v>104</v>
      </c>
      <c r="G8" s="46">
        <f>+'Concursos presentados Jmer TSJ'!G8+'Concursos p.n. presentados TSJ '!G8</f>
        <v>97</v>
      </c>
      <c r="H8" s="46">
        <f>+'Concursos presentados Jmer TSJ'!H8+'Concursos p.n. presentados TSJ '!H8</f>
        <v>99</v>
      </c>
      <c r="I8" s="46">
        <f>+'Concursos presentados Jmer TSJ'!I8+'Concursos p.n. presentados TSJ '!I8</f>
        <v>88</v>
      </c>
      <c r="J8" s="46">
        <f>+'Concursos presentados Jmer TSJ'!J8+'Concursos p.n. presentados TSJ '!J8</f>
        <v>98</v>
      </c>
    </row>
    <row r="9" spans="2:10" ht="17.100000000000001" customHeight="1" thickBot="1" x14ac:dyDescent="0.25">
      <c r="B9" s="66" t="s">
        <v>47</v>
      </c>
      <c r="C9" s="46">
        <f>+'Concursos presentados Jmer TSJ'!C9+'Concursos p.n. presentados TSJ '!C9</f>
        <v>106</v>
      </c>
      <c r="D9" s="46">
        <f>+'Concursos presentados Jmer TSJ'!D9+'Concursos p.n. presentados TSJ '!D9</f>
        <v>57</v>
      </c>
      <c r="E9" s="46">
        <f>+'Concursos presentados Jmer TSJ'!E9+'Concursos p.n. presentados TSJ '!E9</f>
        <v>99</v>
      </c>
      <c r="F9" s="46">
        <f>+'Concursos presentados Jmer TSJ'!F9+'Concursos p.n. presentados TSJ '!F9</f>
        <v>118</v>
      </c>
      <c r="G9" s="46">
        <f>+'Concursos presentados Jmer TSJ'!G9+'Concursos p.n. presentados TSJ '!G9</f>
        <v>144</v>
      </c>
      <c r="H9" s="46">
        <f>+'Concursos presentados Jmer TSJ'!H9+'Concursos p.n. presentados TSJ '!H9</f>
        <v>99</v>
      </c>
      <c r="I9" s="46">
        <f>+'Concursos presentados Jmer TSJ'!I9+'Concursos p.n. presentados TSJ '!I9</f>
        <v>104</v>
      </c>
      <c r="J9" s="46">
        <f>+'Concursos presentados Jmer TSJ'!J9+'Concursos p.n. presentados TSJ '!J9</f>
        <v>117</v>
      </c>
    </row>
    <row r="10" spans="2:10" ht="17.100000000000001" customHeight="1" thickBot="1" x14ac:dyDescent="0.25">
      <c r="B10" s="66" t="s">
        <v>8</v>
      </c>
      <c r="C10" s="46">
        <f>+'Concursos presentados Jmer TSJ'!C10+'Concursos p.n. presentados TSJ '!C10</f>
        <v>128</v>
      </c>
      <c r="D10" s="46">
        <f>+'Concursos presentados Jmer TSJ'!D10+'Concursos p.n. presentados TSJ '!D10</f>
        <v>88</v>
      </c>
      <c r="E10" s="46">
        <f>+'Concursos presentados Jmer TSJ'!E10+'Concursos p.n. presentados TSJ '!E10</f>
        <v>161</v>
      </c>
      <c r="F10" s="46">
        <f>+'Concursos presentados Jmer TSJ'!F10+'Concursos p.n. presentados TSJ '!F10</f>
        <v>165</v>
      </c>
      <c r="G10" s="46">
        <f>+'Concursos presentados Jmer TSJ'!G10+'Concursos p.n. presentados TSJ '!G10</f>
        <v>195</v>
      </c>
      <c r="H10" s="46">
        <f>+'Concursos presentados Jmer TSJ'!H10+'Concursos p.n. presentados TSJ '!H10</f>
        <v>209</v>
      </c>
      <c r="I10" s="46">
        <f>+'Concursos presentados Jmer TSJ'!I10+'Concursos p.n. presentados TSJ '!I10</f>
        <v>177</v>
      </c>
      <c r="J10" s="46">
        <f>+'Concursos presentados Jmer TSJ'!J10+'Concursos p.n. presentados TSJ '!J10</f>
        <v>193</v>
      </c>
    </row>
    <row r="11" spans="2:10" ht="17.100000000000001" customHeight="1" thickBot="1" x14ac:dyDescent="0.25">
      <c r="B11" s="66" t="s">
        <v>9</v>
      </c>
      <c r="C11" s="46">
        <f>+'Concursos presentados Jmer TSJ'!C11+'Concursos p.n. presentados TSJ '!C11</f>
        <v>35</v>
      </c>
      <c r="D11" s="46">
        <f>+'Concursos presentados Jmer TSJ'!D11+'Concursos p.n. presentados TSJ '!D11</f>
        <v>18</v>
      </c>
      <c r="E11" s="46">
        <f>+'Concursos presentados Jmer TSJ'!E11+'Concursos p.n. presentados TSJ '!E11</f>
        <v>38</v>
      </c>
      <c r="F11" s="46">
        <f>+'Concursos presentados Jmer TSJ'!F11+'Concursos p.n. presentados TSJ '!F11</f>
        <v>31</v>
      </c>
      <c r="G11" s="46">
        <f>+'Concursos presentados Jmer TSJ'!G11+'Concursos p.n. presentados TSJ '!G11</f>
        <v>20</v>
      </c>
      <c r="H11" s="46">
        <f>+'Concursos presentados Jmer TSJ'!H11+'Concursos p.n. presentados TSJ '!H11</f>
        <v>26</v>
      </c>
      <c r="I11" s="46">
        <f>+'Concursos presentados Jmer TSJ'!I11+'Concursos p.n. presentados TSJ '!I11</f>
        <v>28</v>
      </c>
      <c r="J11" s="46">
        <f>+'Concursos presentados Jmer TSJ'!J11+'Concursos p.n. presentados TSJ '!J11</f>
        <v>41</v>
      </c>
    </row>
    <row r="12" spans="2:10" ht="17.100000000000001" customHeight="1" thickBot="1" x14ac:dyDescent="0.25">
      <c r="B12" s="66" t="s">
        <v>54</v>
      </c>
      <c r="C12" s="46">
        <f>+'Concursos presentados Jmer TSJ'!C12+'Concursos p.n. presentados TSJ '!C12</f>
        <v>75</v>
      </c>
      <c r="D12" s="46">
        <f>+'Concursos presentados Jmer TSJ'!D12+'Concursos p.n. presentados TSJ '!D12</f>
        <v>70</v>
      </c>
      <c r="E12" s="46">
        <f>+'Concursos presentados Jmer TSJ'!E12+'Concursos p.n. presentados TSJ '!E12</f>
        <v>113</v>
      </c>
      <c r="F12" s="46">
        <f>+'Concursos presentados Jmer TSJ'!F12+'Concursos p.n. presentados TSJ '!F12</f>
        <v>109</v>
      </c>
      <c r="G12" s="46">
        <f>+'Concursos presentados Jmer TSJ'!G12+'Concursos p.n. presentados TSJ '!G12</f>
        <v>168</v>
      </c>
      <c r="H12" s="46">
        <f>+'Concursos presentados Jmer TSJ'!H12+'Concursos p.n. presentados TSJ '!H12</f>
        <v>140</v>
      </c>
      <c r="I12" s="46">
        <f>+'Concursos presentados Jmer TSJ'!I12+'Concursos p.n. presentados TSJ '!I12</f>
        <v>124</v>
      </c>
      <c r="J12" s="46">
        <f>+'Concursos presentados Jmer TSJ'!J12+'Concursos p.n. presentados TSJ '!J12</f>
        <v>145</v>
      </c>
    </row>
    <row r="13" spans="2:10" ht="17.100000000000001" customHeight="1" thickBot="1" x14ac:dyDescent="0.25">
      <c r="B13" s="66" t="s">
        <v>49</v>
      </c>
      <c r="C13" s="46">
        <f>+'Concursos presentados Jmer TSJ'!C13+'Concursos p.n. presentados TSJ '!C13</f>
        <v>102</v>
      </c>
      <c r="D13" s="46">
        <f>+'Concursos presentados Jmer TSJ'!D13+'Concursos p.n. presentados TSJ '!D13</f>
        <v>65</v>
      </c>
      <c r="E13" s="46">
        <f>+'Concursos presentados Jmer TSJ'!E13+'Concursos p.n. presentados TSJ '!E13</f>
        <v>80</v>
      </c>
      <c r="F13" s="46">
        <f>+'Concursos presentados Jmer TSJ'!F13+'Concursos p.n. presentados TSJ '!F13</f>
        <v>126</v>
      </c>
      <c r="G13" s="46">
        <f>+'Concursos presentados Jmer TSJ'!G13+'Concursos p.n. presentados TSJ '!G13</f>
        <v>154</v>
      </c>
      <c r="H13" s="46">
        <f>+'Concursos presentados Jmer TSJ'!H13+'Concursos p.n. presentados TSJ '!H13</f>
        <v>153</v>
      </c>
      <c r="I13" s="46">
        <f>+'Concursos presentados Jmer TSJ'!I13+'Concursos p.n. presentados TSJ '!I13</f>
        <v>146</v>
      </c>
      <c r="J13" s="46">
        <f>+'Concursos presentados Jmer TSJ'!J13+'Concursos p.n. presentados TSJ '!J13</f>
        <v>205</v>
      </c>
    </row>
    <row r="14" spans="2:10" ht="17.100000000000001" customHeight="1" thickBot="1" x14ac:dyDescent="0.25">
      <c r="B14" s="66" t="s">
        <v>26</v>
      </c>
      <c r="C14" s="46">
        <f>+'Concursos presentados Jmer TSJ'!C14+'Concursos p.n. presentados TSJ '!C14</f>
        <v>1012</v>
      </c>
      <c r="D14" s="46">
        <f>+'Concursos presentados Jmer TSJ'!D14+'Concursos p.n. presentados TSJ '!D14</f>
        <v>806</v>
      </c>
      <c r="E14" s="46">
        <f>+'Concursos presentados Jmer TSJ'!E14+'Concursos p.n. presentados TSJ '!E14</f>
        <v>1076</v>
      </c>
      <c r="F14" s="46">
        <f>+'Concursos presentados Jmer TSJ'!F14+'Concursos p.n. presentados TSJ '!F14</f>
        <v>1413</v>
      </c>
      <c r="G14" s="46">
        <f>+'Concursos presentados Jmer TSJ'!G14+'Concursos p.n. presentados TSJ '!G14</f>
        <v>1504</v>
      </c>
      <c r="H14" s="46">
        <f>+'Concursos presentados Jmer TSJ'!H14+'Concursos p.n. presentados TSJ '!H14</f>
        <v>1496</v>
      </c>
      <c r="I14" s="46">
        <f>+'Concursos presentados Jmer TSJ'!I14+'Concursos p.n. presentados TSJ '!I14</f>
        <v>1199</v>
      </c>
      <c r="J14" s="46">
        <f>+'Concursos presentados Jmer TSJ'!J14+'Concursos p.n. presentados TSJ '!J14</f>
        <v>1419</v>
      </c>
    </row>
    <row r="15" spans="2:10" ht="17.100000000000001" customHeight="1" thickBot="1" x14ac:dyDescent="0.25">
      <c r="B15" s="66" t="s">
        <v>48</v>
      </c>
      <c r="C15" s="46">
        <f>+'Concursos presentados Jmer TSJ'!C15+'Concursos p.n. presentados TSJ '!C15</f>
        <v>451</v>
      </c>
      <c r="D15" s="46">
        <f>+'Concursos presentados Jmer TSJ'!D15+'Concursos p.n. presentados TSJ '!D15</f>
        <v>288</v>
      </c>
      <c r="E15" s="46">
        <f>+'Concursos presentados Jmer TSJ'!E15+'Concursos p.n. presentados TSJ '!E15</f>
        <v>525</v>
      </c>
      <c r="F15" s="46">
        <f>+'Concursos presentados Jmer TSJ'!F15+'Concursos p.n. presentados TSJ '!F15</f>
        <v>545</v>
      </c>
      <c r="G15" s="46">
        <f>+'Concursos presentados Jmer TSJ'!G15+'Concursos p.n. presentados TSJ '!G15</f>
        <v>654</v>
      </c>
      <c r="H15" s="46">
        <f>+'Concursos presentados Jmer TSJ'!H15+'Concursos p.n. presentados TSJ '!H15</f>
        <v>641</v>
      </c>
      <c r="I15" s="46">
        <f>+'Concursos presentados Jmer TSJ'!I15+'Concursos p.n. presentados TSJ '!I15</f>
        <v>522</v>
      </c>
      <c r="J15" s="46">
        <f>+'Concursos presentados Jmer TSJ'!J15+'Concursos p.n. presentados TSJ '!J15</f>
        <v>604</v>
      </c>
    </row>
    <row r="16" spans="2:10" ht="17.100000000000001" customHeight="1" thickBot="1" x14ac:dyDescent="0.25">
      <c r="B16" s="66" t="s">
        <v>21</v>
      </c>
      <c r="C16" s="46">
        <f>+'Concursos presentados Jmer TSJ'!C16+'Concursos p.n. presentados TSJ '!C16</f>
        <v>37</v>
      </c>
      <c r="D16" s="46">
        <f>+'Concursos presentados Jmer TSJ'!D16+'Concursos p.n. presentados TSJ '!D16</f>
        <v>29</v>
      </c>
      <c r="E16" s="46">
        <f>+'Concursos presentados Jmer TSJ'!E16+'Concursos p.n. presentados TSJ '!E16</f>
        <v>32</v>
      </c>
      <c r="F16" s="46">
        <f>+'Concursos presentados Jmer TSJ'!F16+'Concursos p.n. presentados TSJ '!F16</f>
        <v>42</v>
      </c>
      <c r="G16" s="46">
        <f>+'Concursos presentados Jmer TSJ'!G16+'Concursos p.n. presentados TSJ '!G16</f>
        <v>56</v>
      </c>
      <c r="H16" s="46">
        <f>+'Concursos presentados Jmer TSJ'!H16+'Concursos p.n. presentados TSJ '!H16</f>
        <v>64</v>
      </c>
      <c r="I16" s="46">
        <f>+'Concursos presentados Jmer TSJ'!I16+'Concursos p.n. presentados TSJ '!I16</f>
        <v>52</v>
      </c>
      <c r="J16" s="46">
        <f>+'Concursos presentados Jmer TSJ'!J16+'Concursos p.n. presentados TSJ '!J16</f>
        <v>70</v>
      </c>
    </row>
    <row r="17" spans="2:10" ht="17.100000000000001" customHeight="1" thickBot="1" x14ac:dyDescent="0.25">
      <c r="B17" s="66" t="s">
        <v>10</v>
      </c>
      <c r="C17" s="46">
        <f>+'Concursos presentados Jmer TSJ'!C17+'Concursos p.n. presentados TSJ '!C17</f>
        <v>161</v>
      </c>
      <c r="D17" s="46">
        <f>+'Concursos presentados Jmer TSJ'!D17+'Concursos p.n. presentados TSJ '!D17</f>
        <v>90</v>
      </c>
      <c r="E17" s="46">
        <f>+'Concursos presentados Jmer TSJ'!E17+'Concursos p.n. presentados TSJ '!E17</f>
        <v>160</v>
      </c>
      <c r="F17" s="46">
        <f>+'Concursos presentados Jmer TSJ'!F17+'Concursos p.n. presentados TSJ '!F17</f>
        <v>175</v>
      </c>
      <c r="G17" s="46">
        <f>+'Concursos presentados Jmer TSJ'!G17+'Concursos p.n. presentados TSJ '!G17</f>
        <v>185</v>
      </c>
      <c r="H17" s="46">
        <f>+'Concursos presentados Jmer TSJ'!H17+'Concursos p.n. presentados TSJ '!H17</f>
        <v>168</v>
      </c>
      <c r="I17" s="46">
        <f>+'Concursos presentados Jmer TSJ'!I17+'Concursos p.n. presentados TSJ '!I17</f>
        <v>154</v>
      </c>
      <c r="J17" s="46">
        <f>+'Concursos presentados Jmer TSJ'!J17+'Concursos p.n. presentados TSJ '!J17</f>
        <v>212</v>
      </c>
    </row>
    <row r="18" spans="2:10" ht="17.100000000000001" customHeight="1" thickBot="1" x14ac:dyDescent="0.25">
      <c r="B18" s="66" t="s">
        <v>167</v>
      </c>
      <c r="C18" s="46">
        <f>+'Concursos presentados Jmer TSJ'!C18+'Concursos p.n. presentados TSJ '!C18</f>
        <v>388</v>
      </c>
      <c r="D18" s="46">
        <f>+'Concursos presentados Jmer TSJ'!D18+'Concursos p.n. presentados TSJ '!D18</f>
        <v>306</v>
      </c>
      <c r="E18" s="46">
        <f>+'Concursos presentados Jmer TSJ'!E18+'Concursos p.n. presentados TSJ '!E18</f>
        <v>599</v>
      </c>
      <c r="F18" s="46">
        <f>+'Concursos presentados Jmer TSJ'!F18+'Concursos p.n. presentados TSJ '!F18</f>
        <v>734</v>
      </c>
      <c r="G18" s="46">
        <f>+'Concursos presentados Jmer TSJ'!G18+'Concursos p.n. presentados TSJ '!G18</f>
        <v>680</v>
      </c>
      <c r="H18" s="46">
        <f>+'Concursos presentados Jmer TSJ'!H18+'Concursos p.n. presentados TSJ '!H18</f>
        <v>960</v>
      </c>
      <c r="I18" s="46">
        <f>+'Concursos presentados Jmer TSJ'!I18+'Concursos p.n. presentados TSJ '!I18</f>
        <v>733</v>
      </c>
      <c r="J18" s="46">
        <f>+'Concursos presentados Jmer TSJ'!J18+'Concursos p.n. presentados TSJ '!J18</f>
        <v>806</v>
      </c>
    </row>
    <row r="19" spans="2:10" ht="17.100000000000001" customHeight="1" thickBot="1" x14ac:dyDescent="0.25">
      <c r="B19" s="66" t="s">
        <v>168</v>
      </c>
      <c r="C19" s="46">
        <f>+'Concursos presentados Jmer TSJ'!C19+'Concursos p.n. presentados TSJ '!C19</f>
        <v>104</v>
      </c>
      <c r="D19" s="46">
        <f>+'Concursos presentados Jmer TSJ'!D19+'Concursos p.n. presentados TSJ '!D19</f>
        <v>57</v>
      </c>
      <c r="E19" s="46">
        <f>+'Concursos presentados Jmer TSJ'!E19+'Concursos p.n. presentados TSJ '!E19</f>
        <v>89</v>
      </c>
      <c r="F19" s="46">
        <f>+'Concursos presentados Jmer TSJ'!F19+'Concursos p.n. presentados TSJ '!F19</f>
        <v>116</v>
      </c>
      <c r="G19" s="46">
        <f>+'Concursos presentados Jmer TSJ'!G19+'Concursos p.n. presentados TSJ '!G19</f>
        <v>112</v>
      </c>
      <c r="H19" s="46">
        <f>+'Concursos presentados Jmer TSJ'!H19+'Concursos p.n. presentados TSJ '!H19</f>
        <v>140</v>
      </c>
      <c r="I19" s="46">
        <f>+'Concursos presentados Jmer TSJ'!I19+'Concursos p.n. presentados TSJ '!I19</f>
        <v>81</v>
      </c>
      <c r="J19" s="46">
        <f>+'Concursos presentados Jmer TSJ'!J19+'Concursos p.n. presentados TSJ '!J19</f>
        <v>128</v>
      </c>
    </row>
    <row r="20" spans="2:10" ht="17.100000000000001" customHeight="1" thickBot="1" x14ac:dyDescent="0.25">
      <c r="B20" s="66" t="s">
        <v>169</v>
      </c>
      <c r="C20" s="46">
        <f>+'Concursos presentados Jmer TSJ'!C20+'Concursos p.n. presentados TSJ '!C20</f>
        <v>16</v>
      </c>
      <c r="D20" s="46">
        <f>+'Concursos presentados Jmer TSJ'!D20+'Concursos p.n. presentados TSJ '!D20</f>
        <v>27</v>
      </c>
      <c r="E20" s="46">
        <f>+'Concursos presentados Jmer TSJ'!E20+'Concursos p.n. presentados TSJ '!E20</f>
        <v>18</v>
      </c>
      <c r="F20" s="46">
        <f>+'Concursos presentados Jmer TSJ'!F20+'Concursos p.n. presentados TSJ '!F20</f>
        <v>20</v>
      </c>
      <c r="G20" s="46">
        <f>+'Concursos presentados Jmer TSJ'!G20+'Concursos p.n. presentados TSJ '!G20</f>
        <v>27</v>
      </c>
      <c r="H20" s="46">
        <f>+'Concursos presentados Jmer TSJ'!H20+'Concursos p.n. presentados TSJ '!H20</f>
        <v>21</v>
      </c>
      <c r="I20" s="46">
        <f>+'Concursos presentados Jmer TSJ'!I20+'Concursos p.n. presentados TSJ '!I20</f>
        <v>23</v>
      </c>
      <c r="J20" s="46">
        <f>+'Concursos presentados Jmer TSJ'!J20+'Concursos p.n. presentados TSJ '!J20</f>
        <v>36</v>
      </c>
    </row>
    <row r="21" spans="2:10" ht="17.100000000000001" customHeight="1" thickBot="1" x14ac:dyDescent="0.25">
      <c r="B21" s="66" t="s">
        <v>51</v>
      </c>
      <c r="C21" s="46">
        <f>+'Concursos presentados Jmer TSJ'!C21+'Concursos p.n. presentados TSJ '!C21</f>
        <v>106</v>
      </c>
      <c r="D21" s="46">
        <f>+'Concursos presentados Jmer TSJ'!D21+'Concursos p.n. presentados TSJ '!D21</f>
        <v>65</v>
      </c>
      <c r="E21" s="46">
        <f>+'Concursos presentados Jmer TSJ'!E21+'Concursos p.n. presentados TSJ '!E21</f>
        <v>114</v>
      </c>
      <c r="F21" s="46">
        <f>+'Concursos presentados Jmer TSJ'!F21+'Concursos p.n. presentados TSJ '!F21</f>
        <v>124</v>
      </c>
      <c r="G21" s="46">
        <f>+'Concursos presentados Jmer TSJ'!G21+'Concursos p.n. presentados TSJ '!G21</f>
        <v>149</v>
      </c>
      <c r="H21" s="46">
        <f>+'Concursos presentados Jmer TSJ'!H21+'Concursos p.n. presentados TSJ '!H21</f>
        <v>113</v>
      </c>
      <c r="I21" s="46">
        <f>+'Concursos presentados Jmer TSJ'!I21+'Concursos p.n. presentados TSJ '!I21</f>
        <v>90</v>
      </c>
      <c r="J21" s="46">
        <f>+'Concursos presentados Jmer TSJ'!J21+'Concursos p.n. presentados TSJ '!J21</f>
        <v>106</v>
      </c>
    </row>
    <row r="22" spans="2:10" ht="17.100000000000001" customHeight="1" thickBot="1" x14ac:dyDescent="0.25">
      <c r="B22" s="66" t="s">
        <v>11</v>
      </c>
      <c r="C22" s="46">
        <f>+'Concursos presentados Jmer TSJ'!C22+'Concursos p.n. presentados TSJ '!C22</f>
        <v>16</v>
      </c>
      <c r="D22" s="46">
        <f>+'Concursos presentados Jmer TSJ'!D22+'Concursos p.n. presentados TSJ '!D22</f>
        <v>5</v>
      </c>
      <c r="E22" s="46">
        <f>+'Concursos presentados Jmer TSJ'!E22+'Concursos p.n. presentados TSJ '!E22</f>
        <v>14</v>
      </c>
      <c r="F22" s="46">
        <f>+'Concursos presentados Jmer TSJ'!F22+'Concursos p.n. presentados TSJ '!F22</f>
        <v>27</v>
      </c>
      <c r="G22" s="46">
        <f>+'Concursos presentados Jmer TSJ'!G22+'Concursos p.n. presentados TSJ '!G22</f>
        <v>17</v>
      </c>
      <c r="H22" s="46">
        <f>+'Concursos presentados Jmer TSJ'!H22+'Concursos p.n. presentados TSJ '!H22</f>
        <v>22</v>
      </c>
      <c r="I22" s="46">
        <f>+'Concursos presentados Jmer TSJ'!I22+'Concursos p.n. presentados TSJ '!I22</f>
        <v>20</v>
      </c>
      <c r="J22" s="46">
        <f>+'Concursos presentados Jmer TSJ'!J22+'Concursos p.n. presentados TSJ '!J22</f>
        <v>13</v>
      </c>
    </row>
    <row r="23" spans="2:10" ht="17.100000000000001" customHeight="1" thickBot="1" x14ac:dyDescent="0.25">
      <c r="B23" s="68" t="s">
        <v>22</v>
      </c>
      <c r="C23" s="69">
        <f>+'Concursos presentados Jmer TSJ'!C23+'Concursos p.n. presentados TSJ '!C23</f>
        <v>3274</v>
      </c>
      <c r="D23" s="69">
        <f>+'Concursos presentados Jmer TSJ'!D23+'Concursos p.n. presentados TSJ '!D23</f>
        <v>2305</v>
      </c>
      <c r="E23" s="69">
        <f>+'Concursos presentados Jmer TSJ'!E23+'Concursos p.n. presentados TSJ '!E23</f>
        <v>3649</v>
      </c>
      <c r="F23" s="69">
        <f>+'Concursos presentados Jmer TSJ'!F23+'Concursos p.n. presentados TSJ '!F23</f>
        <v>4513</v>
      </c>
      <c r="G23" s="69">
        <f>+'Concursos presentados Jmer TSJ'!G23+'Concursos p.n. presentados TSJ '!G23</f>
        <v>4925</v>
      </c>
      <c r="H23" s="69">
        <f>+'Concursos presentados Jmer TSJ'!H23+'Concursos p.n. presentados TSJ '!H23</f>
        <v>5017</v>
      </c>
      <c r="I23" s="69">
        <f>+'Concursos presentados Jmer TSJ'!I23+'Concursos p.n. presentados TSJ '!I23</f>
        <v>4101</v>
      </c>
      <c r="J23" s="69">
        <f>+'Concursos presentados Jmer TSJ'!J23+'Concursos p.n. presentados TSJ '!J23</f>
        <v>4849</v>
      </c>
    </row>
    <row r="24" spans="2:10" ht="33" customHeight="1" x14ac:dyDescent="0.2">
      <c r="C24" s="25"/>
      <c r="G24" s="25"/>
    </row>
    <row r="25" spans="2:10" ht="48" customHeight="1" x14ac:dyDescent="0.2">
      <c r="B25" s="70"/>
      <c r="C25" s="70"/>
      <c r="D25" s="70"/>
      <c r="E25" s="70"/>
      <c r="F25" s="75"/>
      <c r="G25" s="75"/>
    </row>
    <row r="26" spans="2:10" ht="15.75" customHeight="1" x14ac:dyDescent="0.2"/>
    <row r="27" spans="2:10" s="71" customFormat="1" ht="39" customHeight="1" x14ac:dyDescent="0.2">
      <c r="C27" s="45" t="s">
        <v>184</v>
      </c>
      <c r="D27" s="45" t="s">
        <v>248</v>
      </c>
      <c r="E27" s="45" t="s">
        <v>265</v>
      </c>
      <c r="F27" s="45" t="s">
        <v>269</v>
      </c>
    </row>
    <row r="28" spans="2:10" ht="17.100000000000001" customHeight="1" thickBot="1" x14ac:dyDescent="0.25">
      <c r="B28" s="66" t="s">
        <v>52</v>
      </c>
      <c r="C28" s="42">
        <f t="shared" ref="C28:F45" si="0">+(G6-C6)/C6</f>
        <v>0.71111111111111114</v>
      </c>
      <c r="D28" s="42">
        <f t="shared" si="0"/>
        <v>1.221774193548387</v>
      </c>
      <c r="E28" s="42">
        <f t="shared" si="0"/>
        <v>0.18498659517426275</v>
      </c>
      <c r="F28" s="42">
        <f t="shared" si="0"/>
        <v>7.4148296593186377E-2</v>
      </c>
    </row>
    <row r="29" spans="2:10" ht="17.100000000000001" customHeight="1" thickBot="1" x14ac:dyDescent="0.25">
      <c r="B29" s="66" t="s">
        <v>53</v>
      </c>
      <c r="C29" s="42">
        <f t="shared" si="0"/>
        <v>0.48484848484848486</v>
      </c>
      <c r="D29" s="42">
        <f t="shared" si="0"/>
        <v>1.346938775510204</v>
      </c>
      <c r="E29" s="42">
        <f t="shared" si="0"/>
        <v>0.34090909090909088</v>
      </c>
      <c r="F29" s="42">
        <f t="shared" si="0"/>
        <v>-0.27272727272727271</v>
      </c>
    </row>
    <row r="30" spans="2:10" ht="17.100000000000001" customHeight="1" thickBot="1" x14ac:dyDescent="0.25">
      <c r="B30" s="66" t="s">
        <v>166</v>
      </c>
      <c r="C30" s="42">
        <f t="shared" si="0"/>
        <v>0.24358974358974358</v>
      </c>
      <c r="D30" s="42">
        <f t="shared" si="0"/>
        <v>1.6756756756756757</v>
      </c>
      <c r="E30" s="42">
        <f t="shared" si="0"/>
        <v>0.25714285714285712</v>
      </c>
      <c r="F30" s="42">
        <f t="shared" si="0"/>
        <v>-5.7692307692307696E-2</v>
      </c>
    </row>
    <row r="31" spans="2:10" ht="17.100000000000001" customHeight="1" thickBot="1" x14ac:dyDescent="0.25">
      <c r="B31" s="66" t="s">
        <v>47</v>
      </c>
      <c r="C31" s="42">
        <f t="shared" si="0"/>
        <v>0.35849056603773582</v>
      </c>
      <c r="D31" s="42">
        <f t="shared" si="0"/>
        <v>0.73684210526315785</v>
      </c>
      <c r="E31" s="42">
        <f t="shared" si="0"/>
        <v>5.0505050505050504E-2</v>
      </c>
      <c r="F31" s="42">
        <f t="shared" si="0"/>
        <v>-8.4745762711864406E-3</v>
      </c>
    </row>
    <row r="32" spans="2:10" ht="17.100000000000001" customHeight="1" thickBot="1" x14ac:dyDescent="0.25">
      <c r="B32" s="66" t="s">
        <v>8</v>
      </c>
      <c r="C32" s="42">
        <f t="shared" si="0"/>
        <v>0.5234375</v>
      </c>
      <c r="D32" s="42">
        <f t="shared" si="0"/>
        <v>1.375</v>
      </c>
      <c r="E32" s="42">
        <f t="shared" si="0"/>
        <v>9.9378881987577633E-2</v>
      </c>
      <c r="F32" s="42">
        <f t="shared" si="0"/>
        <v>0.16969696969696971</v>
      </c>
    </row>
    <row r="33" spans="2:10" ht="17.100000000000001" customHeight="1" thickBot="1" x14ac:dyDescent="0.25">
      <c r="B33" s="66" t="s">
        <v>9</v>
      </c>
      <c r="C33" s="42">
        <f t="shared" si="0"/>
        <v>-0.42857142857142855</v>
      </c>
      <c r="D33" s="42">
        <f t="shared" si="0"/>
        <v>0.44444444444444442</v>
      </c>
      <c r="E33" s="42">
        <f t="shared" si="0"/>
        <v>-0.26315789473684209</v>
      </c>
      <c r="F33" s="42">
        <f t="shared" si="0"/>
        <v>0.32258064516129031</v>
      </c>
    </row>
    <row r="34" spans="2:10" ht="17.100000000000001" customHeight="1" thickBot="1" x14ac:dyDescent="0.25">
      <c r="B34" s="66" t="s">
        <v>54</v>
      </c>
      <c r="C34" s="42">
        <f t="shared" si="0"/>
        <v>1.24</v>
      </c>
      <c r="D34" s="42">
        <f t="shared" si="0"/>
        <v>1</v>
      </c>
      <c r="E34" s="42">
        <f t="shared" si="0"/>
        <v>9.7345132743362831E-2</v>
      </c>
      <c r="F34" s="42">
        <f t="shared" si="0"/>
        <v>0.33027522935779818</v>
      </c>
    </row>
    <row r="35" spans="2:10" ht="17.100000000000001" customHeight="1" thickBot="1" x14ac:dyDescent="0.25">
      <c r="B35" s="66" t="s">
        <v>49</v>
      </c>
      <c r="C35" s="42">
        <f t="shared" si="0"/>
        <v>0.50980392156862742</v>
      </c>
      <c r="D35" s="42">
        <f t="shared" si="0"/>
        <v>1.3538461538461539</v>
      </c>
      <c r="E35" s="42">
        <f t="shared" si="0"/>
        <v>0.82499999999999996</v>
      </c>
      <c r="F35" s="42">
        <f t="shared" si="0"/>
        <v>0.62698412698412698</v>
      </c>
    </row>
    <row r="36" spans="2:10" ht="17.100000000000001" customHeight="1" thickBot="1" x14ac:dyDescent="0.25">
      <c r="B36" s="66" t="s">
        <v>26</v>
      </c>
      <c r="C36" s="42">
        <f t="shared" si="0"/>
        <v>0.48616600790513836</v>
      </c>
      <c r="D36" s="42">
        <f t="shared" si="0"/>
        <v>0.85607940446650121</v>
      </c>
      <c r="E36" s="42">
        <f t="shared" si="0"/>
        <v>0.11431226765799256</v>
      </c>
      <c r="F36" s="42">
        <f t="shared" si="0"/>
        <v>4.246284501061571E-3</v>
      </c>
    </row>
    <row r="37" spans="2:10" ht="17.100000000000001" customHeight="1" thickBot="1" x14ac:dyDescent="0.25">
      <c r="B37" s="66" t="s">
        <v>48</v>
      </c>
      <c r="C37" s="42">
        <f t="shared" si="0"/>
        <v>0.45011086474501111</v>
      </c>
      <c r="D37" s="42">
        <f t="shared" si="0"/>
        <v>1.2256944444444444</v>
      </c>
      <c r="E37" s="42">
        <f t="shared" si="0"/>
        <v>-5.7142857142857143E-3</v>
      </c>
      <c r="F37" s="42">
        <f t="shared" si="0"/>
        <v>0.10825688073394496</v>
      </c>
    </row>
    <row r="38" spans="2:10" ht="17.100000000000001" customHeight="1" thickBot="1" x14ac:dyDescent="0.25">
      <c r="B38" s="66" t="s">
        <v>21</v>
      </c>
      <c r="C38" s="42">
        <f t="shared" si="0"/>
        <v>0.51351351351351349</v>
      </c>
      <c r="D38" s="42">
        <f t="shared" si="0"/>
        <v>1.2068965517241379</v>
      </c>
      <c r="E38" s="42">
        <f t="shared" si="0"/>
        <v>0.625</v>
      </c>
      <c r="F38" s="42">
        <f t="shared" si="0"/>
        <v>0.66666666666666663</v>
      </c>
    </row>
    <row r="39" spans="2:10" ht="17.100000000000001" customHeight="1" thickBot="1" x14ac:dyDescent="0.25">
      <c r="B39" s="66" t="s">
        <v>10</v>
      </c>
      <c r="C39" s="42">
        <f t="shared" si="0"/>
        <v>0.14906832298136646</v>
      </c>
      <c r="D39" s="42">
        <f t="shared" si="0"/>
        <v>0.8666666666666667</v>
      </c>
      <c r="E39" s="42">
        <f t="shared" si="0"/>
        <v>-3.7499999999999999E-2</v>
      </c>
      <c r="F39" s="42">
        <f t="shared" si="0"/>
        <v>0.21142857142857144</v>
      </c>
    </row>
    <row r="40" spans="2:10" ht="17.100000000000001" customHeight="1" thickBot="1" x14ac:dyDescent="0.25">
      <c r="B40" s="66" t="s">
        <v>167</v>
      </c>
      <c r="C40" s="42">
        <f t="shared" si="0"/>
        <v>0.75257731958762886</v>
      </c>
      <c r="D40" s="42">
        <f t="shared" si="0"/>
        <v>2.1372549019607843</v>
      </c>
      <c r="E40" s="42">
        <f t="shared" si="0"/>
        <v>0.22370617696160267</v>
      </c>
      <c r="F40" s="42">
        <f t="shared" si="0"/>
        <v>9.8092643051771122E-2</v>
      </c>
    </row>
    <row r="41" spans="2:10" ht="17.100000000000001" customHeight="1" thickBot="1" x14ac:dyDescent="0.25">
      <c r="B41" s="66" t="s">
        <v>168</v>
      </c>
      <c r="C41" s="42">
        <f t="shared" si="0"/>
        <v>7.6923076923076927E-2</v>
      </c>
      <c r="D41" s="42">
        <f t="shared" si="0"/>
        <v>1.4561403508771931</v>
      </c>
      <c r="E41" s="42">
        <f t="shared" si="0"/>
        <v>-8.98876404494382E-2</v>
      </c>
      <c r="F41" s="42">
        <f t="shared" si="0"/>
        <v>0.10344827586206896</v>
      </c>
    </row>
    <row r="42" spans="2:10" ht="17.100000000000001" customHeight="1" thickBot="1" x14ac:dyDescent="0.25">
      <c r="B42" s="66" t="s">
        <v>169</v>
      </c>
      <c r="C42" s="42">
        <f t="shared" si="0"/>
        <v>0.6875</v>
      </c>
      <c r="D42" s="42">
        <f t="shared" si="0"/>
        <v>-0.22222222222222221</v>
      </c>
      <c r="E42" s="42">
        <f t="shared" si="0"/>
        <v>0.27777777777777779</v>
      </c>
      <c r="F42" s="42">
        <f t="shared" si="0"/>
        <v>0.8</v>
      </c>
    </row>
    <row r="43" spans="2:10" ht="17.100000000000001" customHeight="1" thickBot="1" x14ac:dyDescent="0.25">
      <c r="B43" s="66" t="s">
        <v>51</v>
      </c>
      <c r="C43" s="42">
        <f t="shared" si="0"/>
        <v>0.40566037735849059</v>
      </c>
      <c r="D43" s="42">
        <f t="shared" si="0"/>
        <v>0.7384615384615385</v>
      </c>
      <c r="E43" s="42">
        <f t="shared" si="0"/>
        <v>-0.21052631578947367</v>
      </c>
      <c r="F43" s="42">
        <f t="shared" si="0"/>
        <v>-0.14516129032258066</v>
      </c>
    </row>
    <row r="44" spans="2:10" ht="17.100000000000001" customHeight="1" thickBot="1" x14ac:dyDescent="0.25">
      <c r="B44" s="66" t="s">
        <v>11</v>
      </c>
      <c r="C44" s="42">
        <f t="shared" si="0"/>
        <v>6.25E-2</v>
      </c>
      <c r="D44" s="42">
        <f t="shared" si="0"/>
        <v>3.4</v>
      </c>
      <c r="E44" s="42">
        <f t="shared" si="0"/>
        <v>0.42857142857142855</v>
      </c>
      <c r="F44" s="42">
        <f t="shared" si="0"/>
        <v>-0.51851851851851849</v>
      </c>
    </row>
    <row r="45" spans="2:10" ht="17.100000000000001" customHeight="1" thickBot="1" x14ac:dyDescent="0.25">
      <c r="B45" s="68" t="s">
        <v>22</v>
      </c>
      <c r="C45" s="76">
        <f t="shared" si="0"/>
        <v>0.5042761148442273</v>
      </c>
      <c r="D45" s="76">
        <f t="shared" si="0"/>
        <v>1.1765726681127984</v>
      </c>
      <c r="E45" s="76">
        <f t="shared" si="0"/>
        <v>0.1238695533022746</v>
      </c>
      <c r="F45" s="76">
        <f>+(J23-F23)/F23</f>
        <v>7.445158431198759E-2</v>
      </c>
    </row>
    <row r="47" spans="2:10" x14ac:dyDescent="0.2">
      <c r="B47" s="78" t="s">
        <v>132</v>
      </c>
      <c r="C47" s="78"/>
      <c r="D47" s="78"/>
      <c r="E47" s="78"/>
      <c r="F47" s="78"/>
      <c r="G47" s="78"/>
      <c r="H47" s="78"/>
      <c r="I47" s="78"/>
      <c r="J47" s="78"/>
    </row>
    <row r="48" spans="2:10" x14ac:dyDescent="0.2">
      <c r="B48" s="78" t="s">
        <v>134</v>
      </c>
      <c r="C48" s="78"/>
      <c r="D48" s="78"/>
      <c r="E48" s="78"/>
      <c r="F48" s="78"/>
      <c r="G48" s="78"/>
      <c r="H48" s="78"/>
      <c r="I48" s="78"/>
      <c r="J48" s="78"/>
    </row>
    <row r="53" spans="2:22" ht="39" customHeight="1" x14ac:dyDescent="0.2">
      <c r="C53" s="44" t="s">
        <v>170</v>
      </c>
      <c r="D53" s="44" t="s">
        <v>175</v>
      </c>
      <c r="E53" s="44" t="s">
        <v>176</v>
      </c>
      <c r="F53" s="72" t="s">
        <v>179</v>
      </c>
      <c r="G53" s="44" t="s">
        <v>183</v>
      </c>
      <c r="H53" s="44" t="s">
        <v>247</v>
      </c>
      <c r="I53" s="44" t="s">
        <v>264</v>
      </c>
      <c r="J53" s="44" t="s">
        <v>268</v>
      </c>
    </row>
    <row r="54" spans="2:22" ht="15" thickBot="1" x14ac:dyDescent="0.25">
      <c r="B54" s="66" t="s">
        <v>52</v>
      </c>
      <c r="C54" s="127">
        <f>+C6/U54*100000</f>
        <v>4.1687466975709757</v>
      </c>
      <c r="D54" s="127">
        <f>+D6/U54*100000</f>
        <v>2.8718032805488942</v>
      </c>
      <c r="E54" s="127">
        <f>+E6/U54*100000</f>
        <v>4.3192847727610388</v>
      </c>
      <c r="F54" s="127">
        <f>+F6/U54*100000</f>
        <v>5.7783461169108801</v>
      </c>
      <c r="G54" s="127">
        <f>+G6/$V54*100000</f>
        <v>7.1278270483679771</v>
      </c>
      <c r="H54" s="127">
        <f>+H6/$V54*100000</f>
        <v>6.3757024409914855</v>
      </c>
      <c r="I54" s="127">
        <f>+I6/$V54*100000</f>
        <v>5.1144473301601385</v>
      </c>
      <c r="J54" s="127">
        <f>+J6/$V54*100000</f>
        <v>6.2021352239046035</v>
      </c>
      <c r="U54" s="13">
        <v>8635689</v>
      </c>
      <c r="V54" s="13">
        <v>8642185</v>
      </c>
    </row>
    <row r="55" spans="2:22" ht="15" thickBot="1" x14ac:dyDescent="0.25">
      <c r="B55" s="66" t="s">
        <v>53</v>
      </c>
      <c r="C55" s="127">
        <f t="shared" ref="C55:C71" si="1">+C7/U55*100000</f>
        <v>7.4470189733494507</v>
      </c>
      <c r="D55" s="127">
        <f t="shared" ref="D55:D71" si="2">+D7/U55*100000</f>
        <v>3.6858982797386171</v>
      </c>
      <c r="E55" s="127">
        <f t="shared" ref="E55:E71" si="3">+E7/U55*100000</f>
        <v>6.619572420755067</v>
      </c>
      <c r="F55" s="127">
        <f t="shared" ref="F55:F70" si="4">+F7/U55*100000</f>
        <v>12.411698288915751</v>
      </c>
      <c r="G55" s="127">
        <f t="shared" ref="G55:J71" si="5">+G7/$V55*100000</f>
        <v>11.083791199469788</v>
      </c>
      <c r="H55" s="127">
        <f t="shared" si="5"/>
        <v>8.6709931152314663</v>
      </c>
      <c r="I55" s="127">
        <f t="shared" si="5"/>
        <v>8.8971929356288086</v>
      </c>
      <c r="J55" s="127">
        <f t="shared" si="5"/>
        <v>9.0479928158937035</v>
      </c>
      <c r="U55" s="13">
        <v>1329391</v>
      </c>
      <c r="V55" s="13">
        <v>1326261</v>
      </c>
    </row>
    <row r="56" spans="2:22" ht="15" thickBot="1" x14ac:dyDescent="0.25">
      <c r="B56" s="66" t="s">
        <v>166</v>
      </c>
      <c r="C56" s="127">
        <f t="shared" si="1"/>
        <v>7.6561861984483466</v>
      </c>
      <c r="D56" s="127">
        <f t="shared" si="2"/>
        <v>3.6317806325972923</v>
      </c>
      <c r="E56" s="127">
        <f t="shared" si="3"/>
        <v>6.8709363319408228</v>
      </c>
      <c r="F56" s="127">
        <f t="shared" si="4"/>
        <v>10.208248264597795</v>
      </c>
      <c r="G56" s="127">
        <f t="shared" si="5"/>
        <v>9.5869506776096269</v>
      </c>
      <c r="H56" s="127">
        <f t="shared" si="5"/>
        <v>9.7846197637459085</v>
      </c>
      <c r="I56" s="127">
        <f t="shared" si="5"/>
        <v>8.6974397899963627</v>
      </c>
      <c r="J56" s="127">
        <f t="shared" si="5"/>
        <v>9.6857852206777686</v>
      </c>
      <c r="U56" s="13">
        <v>1018784</v>
      </c>
      <c r="V56" s="13">
        <v>1011792</v>
      </c>
    </row>
    <row r="57" spans="2:22" ht="15" thickBot="1" x14ac:dyDescent="0.25">
      <c r="B57" s="66" t="s">
        <v>47</v>
      </c>
      <c r="C57" s="127">
        <f t="shared" si="1"/>
        <v>9.0478966627772106</v>
      </c>
      <c r="D57" s="127">
        <f t="shared" si="2"/>
        <v>4.8653783941349147</v>
      </c>
      <c r="E57" s="127">
        <f t="shared" si="3"/>
        <v>8.4503940529711681</v>
      </c>
      <c r="F57" s="127">
        <f t="shared" si="4"/>
        <v>10.072186851016138</v>
      </c>
      <c r="G57" s="127">
        <f t="shared" si="5"/>
        <v>12.276131109080243</v>
      </c>
      <c r="H57" s="127">
        <f t="shared" si="5"/>
        <v>8.4398401374926699</v>
      </c>
      <c r="I57" s="127">
        <f t="shared" si="5"/>
        <v>8.8660946898912876</v>
      </c>
      <c r="J57" s="127">
        <f t="shared" si="5"/>
        <v>9.9743565261276999</v>
      </c>
      <c r="U57" s="13">
        <v>1171543</v>
      </c>
      <c r="V57" s="13">
        <v>1173008</v>
      </c>
    </row>
    <row r="58" spans="2:22" ht="15" thickBot="1" x14ac:dyDescent="0.25">
      <c r="B58" s="66" t="s">
        <v>8</v>
      </c>
      <c r="C58" s="127">
        <f t="shared" si="1"/>
        <v>5.8824827018243049</v>
      </c>
      <c r="D58" s="127">
        <f t="shared" si="2"/>
        <v>4.0442068575042098</v>
      </c>
      <c r="E58" s="127">
        <f t="shared" si="3"/>
        <v>7.3990602733883843</v>
      </c>
      <c r="F58" s="127">
        <f t="shared" si="4"/>
        <v>7.5828878578203929</v>
      </c>
      <c r="G58" s="127">
        <f t="shared" si="5"/>
        <v>8.9740002503515974</v>
      </c>
      <c r="H58" s="127">
        <f t="shared" si="5"/>
        <v>9.6182874478127367</v>
      </c>
      <c r="I58" s="127">
        <f t="shared" si="5"/>
        <v>8.1456309964729883</v>
      </c>
      <c r="J58" s="127">
        <f t="shared" si="5"/>
        <v>8.8819592221428625</v>
      </c>
      <c r="U58" s="13">
        <v>2175952</v>
      </c>
      <c r="V58" s="13">
        <v>2172944</v>
      </c>
    </row>
    <row r="59" spans="2:22" ht="15" thickBot="1" x14ac:dyDescent="0.25">
      <c r="B59" s="66" t="s">
        <v>9</v>
      </c>
      <c r="C59" s="127">
        <f t="shared" si="1"/>
        <v>6.0044089517159742</v>
      </c>
      <c r="D59" s="127">
        <f t="shared" si="2"/>
        <v>3.0879817465967871</v>
      </c>
      <c r="E59" s="127">
        <f t="shared" si="3"/>
        <v>6.5190725761487727</v>
      </c>
      <c r="F59" s="127">
        <f t="shared" si="4"/>
        <v>5.3181907858055775</v>
      </c>
      <c r="G59" s="127">
        <f t="shared" si="5"/>
        <v>3.4216869943388186</v>
      </c>
      <c r="H59" s="127">
        <f t="shared" si="5"/>
        <v>4.448193092640464</v>
      </c>
      <c r="I59" s="127">
        <f t="shared" si="5"/>
        <v>4.7903617920743464</v>
      </c>
      <c r="J59" s="127">
        <f t="shared" si="5"/>
        <v>7.0144583383945793</v>
      </c>
      <c r="U59" s="13">
        <v>582905</v>
      </c>
      <c r="V59" s="13">
        <v>584507</v>
      </c>
    </row>
    <row r="60" spans="2:22" ht="15" thickBot="1" x14ac:dyDescent="0.25">
      <c r="B60" s="66" t="s">
        <v>55</v>
      </c>
      <c r="C60" s="127">
        <f t="shared" si="1"/>
        <v>3.1316312291276778</v>
      </c>
      <c r="D60" s="127">
        <f t="shared" si="2"/>
        <v>2.9228558138524994</v>
      </c>
      <c r="E60" s="127">
        <f t="shared" si="3"/>
        <v>4.7183243852190344</v>
      </c>
      <c r="F60" s="127">
        <f t="shared" si="4"/>
        <v>4.5513040529988924</v>
      </c>
      <c r="G60" s="127">
        <f t="shared" si="5"/>
        <v>7.0495258564439585</v>
      </c>
      <c r="H60" s="127">
        <f t="shared" si="5"/>
        <v>5.874604880369966</v>
      </c>
      <c r="I60" s="127">
        <f t="shared" si="5"/>
        <v>5.2032214654705413</v>
      </c>
      <c r="J60" s="127">
        <f t="shared" si="5"/>
        <v>6.0844121975260359</v>
      </c>
      <c r="U60" s="13">
        <v>2394918</v>
      </c>
      <c r="V60" s="13">
        <v>2383139</v>
      </c>
    </row>
    <row r="61" spans="2:22" ht="15" thickBot="1" x14ac:dyDescent="0.25">
      <c r="B61" s="66" t="s">
        <v>49</v>
      </c>
      <c r="C61" s="127">
        <f t="shared" si="1"/>
        <v>4.9872360982016124</v>
      </c>
      <c r="D61" s="127">
        <f t="shared" si="2"/>
        <v>3.1781406508147532</v>
      </c>
      <c r="E61" s="127">
        <f t="shared" si="3"/>
        <v>3.9115577240796959</v>
      </c>
      <c r="F61" s="127">
        <f t="shared" si="4"/>
        <v>6.1607034154255214</v>
      </c>
      <c r="G61" s="127">
        <f t="shared" si="5"/>
        <v>7.5138005095722891</v>
      </c>
      <c r="H61" s="127">
        <f t="shared" si="5"/>
        <v>7.465009597172469</v>
      </c>
      <c r="I61" s="127">
        <f t="shared" si="5"/>
        <v>7.1234732103737279</v>
      </c>
      <c r="J61" s="127">
        <f t="shared" si="5"/>
        <v>10.002137041963111</v>
      </c>
      <c r="U61" s="13">
        <v>2045221</v>
      </c>
      <c r="V61" s="13">
        <v>2049562</v>
      </c>
    </row>
    <row r="62" spans="2:22" ht="15" thickBot="1" x14ac:dyDescent="0.25">
      <c r="B62" s="66" t="s">
        <v>26</v>
      </c>
      <c r="C62" s="127">
        <f t="shared" si="1"/>
        <v>13.006911271144103</v>
      </c>
      <c r="D62" s="127">
        <f t="shared" si="2"/>
        <v>10.35925937207722</v>
      </c>
      <c r="E62" s="127">
        <f t="shared" si="3"/>
        <v>13.829482734931874</v>
      </c>
      <c r="F62" s="127">
        <f t="shared" si="4"/>
        <v>18.160835598939347</v>
      </c>
      <c r="G62" s="127">
        <f t="shared" si="5"/>
        <v>19.373049974997947</v>
      </c>
      <c r="H62" s="127">
        <f t="shared" si="5"/>
        <v>19.270001836833064</v>
      </c>
      <c r="I62" s="127">
        <f t="shared" si="5"/>
        <v>15.444339707461793</v>
      </c>
      <c r="J62" s="127">
        <f t="shared" si="5"/>
        <v>18.278163506996066</v>
      </c>
      <c r="U62" s="13">
        <v>7780479</v>
      </c>
      <c r="V62" s="13">
        <v>7763362</v>
      </c>
    </row>
    <row r="63" spans="2:22" ht="15" thickBot="1" x14ac:dyDescent="0.25">
      <c r="B63" s="66" t="s">
        <v>246</v>
      </c>
      <c r="C63" s="127">
        <f t="shared" si="1"/>
        <v>8.9177085325070262</v>
      </c>
      <c r="D63" s="127">
        <f t="shared" si="2"/>
        <v>5.6946786194279895</v>
      </c>
      <c r="E63" s="127">
        <f t="shared" si="3"/>
        <v>10.380924566665605</v>
      </c>
      <c r="F63" s="127">
        <f t="shared" si="4"/>
        <v>10.776388359681439</v>
      </c>
      <c r="G63" s="127">
        <f t="shared" si="5"/>
        <v>12.929659095896554</v>
      </c>
      <c r="H63" s="127">
        <f t="shared" si="5"/>
        <v>12.672647523653962</v>
      </c>
      <c r="I63" s="127">
        <f t="shared" si="5"/>
        <v>10.320003131587157</v>
      </c>
      <c r="J63" s="127">
        <f t="shared" si="5"/>
        <v>11.94115304880966</v>
      </c>
      <c r="U63" s="13">
        <v>5057353</v>
      </c>
      <c r="V63" s="13">
        <v>5058138</v>
      </c>
    </row>
    <row r="64" spans="2:22" ht="15" thickBot="1" x14ac:dyDescent="0.25">
      <c r="B64" s="66" t="s">
        <v>21</v>
      </c>
      <c r="C64" s="127">
        <f t="shared" si="1"/>
        <v>3.47748609710457</v>
      </c>
      <c r="D64" s="127">
        <f t="shared" si="2"/>
        <v>2.7255972112441222</v>
      </c>
      <c r="E64" s="127">
        <f t="shared" si="3"/>
        <v>3.0075555434417902</v>
      </c>
      <c r="F64" s="127">
        <f t="shared" si="4"/>
        <v>3.9474166507673494</v>
      </c>
      <c r="G64" s="127">
        <f t="shared" si="5"/>
        <v>5.2855070452977388</v>
      </c>
      <c r="H64" s="127">
        <f t="shared" si="5"/>
        <v>6.0405794803402735</v>
      </c>
      <c r="I64" s="127">
        <f t="shared" si="5"/>
        <v>4.907970827776472</v>
      </c>
      <c r="J64" s="127">
        <f t="shared" si="5"/>
        <v>6.6068838066221742</v>
      </c>
      <c r="U64" s="13">
        <v>1063987</v>
      </c>
      <c r="V64" s="13">
        <v>1059501</v>
      </c>
    </row>
    <row r="65" spans="2:22" ht="15" thickBot="1" x14ac:dyDescent="0.25">
      <c r="B65" s="66" t="s">
        <v>10</v>
      </c>
      <c r="C65" s="127">
        <f t="shared" si="1"/>
        <v>5.9589483973574842</v>
      </c>
      <c r="D65" s="127">
        <f t="shared" si="2"/>
        <v>3.3310891662246802</v>
      </c>
      <c r="E65" s="127">
        <f t="shared" si="3"/>
        <v>5.9219362955105437</v>
      </c>
      <c r="F65" s="127">
        <f t="shared" si="4"/>
        <v>6.4771178232146562</v>
      </c>
      <c r="G65" s="127">
        <f t="shared" si="5"/>
        <v>6.8629214900329973</v>
      </c>
      <c r="H65" s="127">
        <f t="shared" si="5"/>
        <v>6.2322746504083435</v>
      </c>
      <c r="I65" s="127">
        <f t="shared" si="5"/>
        <v>5.7129184295409816</v>
      </c>
      <c r="J65" s="127">
        <f t="shared" si="5"/>
        <v>7.8645370588486241</v>
      </c>
      <c r="U65" s="13">
        <v>2701819</v>
      </c>
      <c r="V65" s="13">
        <v>2695645</v>
      </c>
    </row>
    <row r="66" spans="2:22" ht="15" thickBot="1" x14ac:dyDescent="0.25">
      <c r="B66" s="66" t="s">
        <v>167</v>
      </c>
      <c r="C66" s="127">
        <f t="shared" si="1"/>
        <v>5.7228084003747552</v>
      </c>
      <c r="D66" s="127">
        <f t="shared" si="2"/>
        <v>4.5133488930790602</v>
      </c>
      <c r="E66" s="127">
        <f t="shared" si="3"/>
        <v>8.834954205733192</v>
      </c>
      <c r="F66" s="127">
        <f t="shared" si="4"/>
        <v>10.826137540915131</v>
      </c>
      <c r="G66" s="127">
        <f t="shared" si="5"/>
        <v>10.072207358310335</v>
      </c>
      <c r="H66" s="127">
        <f t="shared" si="5"/>
        <v>14.219586858791059</v>
      </c>
      <c r="I66" s="127">
        <f t="shared" si="5"/>
        <v>10.857247049472758</v>
      </c>
      <c r="J66" s="127">
        <f t="shared" si="5"/>
        <v>11.93852813352666</v>
      </c>
      <c r="U66" s="13">
        <v>6779888</v>
      </c>
      <c r="V66" s="13">
        <v>6751251</v>
      </c>
    </row>
    <row r="67" spans="2:22" ht="15" thickBot="1" x14ac:dyDescent="0.25">
      <c r="B67" s="66" t="s">
        <v>168</v>
      </c>
      <c r="C67" s="127">
        <f t="shared" si="1"/>
        <v>6.8817158764493778</v>
      </c>
      <c r="D67" s="127">
        <f t="shared" si="2"/>
        <v>3.7717096630539864</v>
      </c>
      <c r="E67" s="127">
        <f t="shared" si="3"/>
        <v>5.8891607019614876</v>
      </c>
      <c r="F67" s="127">
        <f t="shared" si="4"/>
        <v>7.6757600160396926</v>
      </c>
      <c r="G67" s="127">
        <f t="shared" si="5"/>
        <v>7.3757677054645221</v>
      </c>
      <c r="H67" s="127">
        <f t="shared" si="5"/>
        <v>9.2197096318306517</v>
      </c>
      <c r="I67" s="127">
        <f t="shared" si="5"/>
        <v>5.3342605727020205</v>
      </c>
      <c r="J67" s="127">
        <f t="shared" si="5"/>
        <v>8.4294488062451673</v>
      </c>
      <c r="U67" s="13">
        <v>1511251</v>
      </c>
      <c r="V67" s="13">
        <v>1518486</v>
      </c>
    </row>
    <row r="68" spans="2:22" ht="15" thickBot="1" x14ac:dyDescent="0.25">
      <c r="B68" s="66" t="s">
        <v>169</v>
      </c>
      <c r="C68" s="127">
        <f t="shared" si="1"/>
        <v>2.4198536895962928</v>
      </c>
      <c r="D68" s="127">
        <f t="shared" si="2"/>
        <v>4.0835031011937444</v>
      </c>
      <c r="E68" s="127">
        <f t="shared" si="3"/>
        <v>2.7223354007958291</v>
      </c>
      <c r="F68" s="127">
        <f t="shared" si="4"/>
        <v>3.024817111995366</v>
      </c>
      <c r="G68" s="127">
        <f t="shared" si="5"/>
        <v>4.0814043658933663</v>
      </c>
      <c r="H68" s="127">
        <f t="shared" si="5"/>
        <v>3.1744256179170631</v>
      </c>
      <c r="I68" s="127">
        <f t="shared" si="5"/>
        <v>3.4767518672424975</v>
      </c>
      <c r="J68" s="127">
        <f t="shared" si="5"/>
        <v>5.4418724878578226</v>
      </c>
      <c r="U68" s="13">
        <v>661197</v>
      </c>
      <c r="V68" s="13">
        <v>661537</v>
      </c>
    </row>
    <row r="69" spans="2:22" ht="15" thickBot="1" x14ac:dyDescent="0.25">
      <c r="B69" s="66" t="s">
        <v>51</v>
      </c>
      <c r="C69" s="127">
        <f t="shared" si="1"/>
        <v>4.773691017895036</v>
      </c>
      <c r="D69" s="127">
        <f t="shared" si="2"/>
        <v>2.9272633600299751</v>
      </c>
      <c r="E69" s="127">
        <f t="shared" si="3"/>
        <v>5.1339695852833414</v>
      </c>
      <c r="F69" s="127">
        <f t="shared" si="4"/>
        <v>5.5843177945187215</v>
      </c>
      <c r="G69" s="127">
        <f t="shared" si="5"/>
        <v>6.7299219103222088</v>
      </c>
      <c r="H69" s="127">
        <f t="shared" si="5"/>
        <v>5.1039005091705345</v>
      </c>
      <c r="I69" s="127">
        <f t="shared" si="5"/>
        <v>4.065053502879187</v>
      </c>
      <c r="J69" s="127">
        <f t="shared" si="5"/>
        <v>4.7877296811688206</v>
      </c>
      <c r="U69" s="13">
        <v>2220504</v>
      </c>
      <c r="V69" s="13">
        <v>2213993</v>
      </c>
    </row>
    <row r="70" spans="2:22" ht="15" thickBot="1" x14ac:dyDescent="0.25">
      <c r="B70" s="66" t="s">
        <v>11</v>
      </c>
      <c r="C70" s="127">
        <f t="shared" si="1"/>
        <v>5.0013441112298933</v>
      </c>
      <c r="D70" s="127">
        <f t="shared" si="2"/>
        <v>1.5629200347593417</v>
      </c>
      <c r="E70" s="127">
        <f t="shared" si="3"/>
        <v>4.376176097326157</v>
      </c>
      <c r="F70" s="127">
        <f t="shared" si="4"/>
        <v>8.4397681877004445</v>
      </c>
      <c r="G70" s="127">
        <f t="shared" si="5"/>
        <v>5.3158888791604646</v>
      </c>
      <c r="H70" s="127">
        <f t="shared" si="5"/>
        <v>6.8793856083253075</v>
      </c>
      <c r="I70" s="127">
        <f t="shared" si="5"/>
        <v>6.25398691665937</v>
      </c>
      <c r="J70" s="127">
        <f t="shared" si="5"/>
        <v>4.0650914958285904</v>
      </c>
      <c r="U70" s="13">
        <v>319914</v>
      </c>
      <c r="V70" s="13">
        <v>319796</v>
      </c>
    </row>
    <row r="71" spans="2:22" ht="15" thickBot="1" x14ac:dyDescent="0.25">
      <c r="B71" s="68" t="s">
        <v>22</v>
      </c>
      <c r="C71" s="128">
        <f t="shared" si="1"/>
        <v>6.8997790237234176</v>
      </c>
      <c r="D71" s="128">
        <f t="shared" si="2"/>
        <v>4.8576636071113244</v>
      </c>
      <c r="E71" s="128">
        <f t="shared" si="3"/>
        <v>7.6900713676135455</v>
      </c>
      <c r="F71" s="128">
        <f t="shared" ref="F71" si="6">+F23/U71*100000</f>
        <v>9.5109049279364015</v>
      </c>
      <c r="G71" s="128">
        <f t="shared" si="5"/>
        <v>10.393560997973477</v>
      </c>
      <c r="H71" s="128">
        <f t="shared" si="5"/>
        <v>10.587714827783337</v>
      </c>
      <c r="I71" s="128">
        <f t="shared" si="5"/>
        <v>8.6546180005460354</v>
      </c>
      <c r="J71" s="128">
        <f t="shared" si="5"/>
        <v>10.23317305160881</v>
      </c>
      <c r="U71" s="13">
        <v>47450795</v>
      </c>
      <c r="V71" s="13">
        <v>47385107</v>
      </c>
    </row>
    <row r="72" spans="2:22" ht="13.5" thickBot="1" x14ac:dyDescent="0.25">
      <c r="C72" s="127"/>
      <c r="D72" s="127"/>
      <c r="E72" s="127"/>
      <c r="F72" s="127"/>
      <c r="G72" s="127"/>
    </row>
    <row r="73" spans="2:22" ht="13.5" thickBot="1" x14ac:dyDescent="0.25">
      <c r="C73" s="127"/>
      <c r="D73" s="127"/>
      <c r="E73" s="127"/>
      <c r="F73" s="127"/>
      <c r="G73" s="127"/>
    </row>
  </sheetData>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B2:V72"/>
  <sheetViews>
    <sheetView zoomScaleNormal="100" workbookViewId="0"/>
  </sheetViews>
  <sheetFormatPr baseColWidth="10" defaultRowHeight="12.75" x14ac:dyDescent="0.2"/>
  <cols>
    <col min="1" max="1" width="9.5703125" style="13" customWidth="1"/>
    <col min="2" max="2" width="32.85546875" style="13" bestFit="1" customWidth="1"/>
    <col min="3" max="18" width="11.28515625" style="13" bestFit="1" customWidth="1"/>
    <col min="19" max="19" width="12.5703125" style="13" customWidth="1"/>
    <col min="20" max="20" width="12.28515625" style="13" customWidth="1"/>
    <col min="21" max="21" width="12.28515625" style="13" hidden="1" customWidth="1"/>
    <col min="22" max="22" width="19.140625" style="13" hidden="1" customWidth="1"/>
    <col min="23" max="48" width="12.28515625" style="13" customWidth="1"/>
    <col min="49" max="16384" width="11.42578125" style="13"/>
  </cols>
  <sheetData>
    <row r="2" spans="2:10" ht="40.5" customHeight="1" x14ac:dyDescent="0.2">
      <c r="B2" s="11"/>
      <c r="C2" s="12"/>
      <c r="D2" s="12"/>
    </row>
    <row r="3" spans="2:10" ht="27.95" customHeight="1" x14ac:dyDescent="0.2">
      <c r="B3" s="11"/>
    </row>
    <row r="5" spans="2:10" ht="39" customHeight="1" x14ac:dyDescent="0.2">
      <c r="C5" s="44" t="s">
        <v>170</v>
      </c>
      <c r="D5" s="44" t="s">
        <v>175</v>
      </c>
      <c r="E5" s="44" t="s">
        <v>176</v>
      </c>
      <c r="F5" s="72" t="s">
        <v>179</v>
      </c>
      <c r="G5" s="44" t="s">
        <v>183</v>
      </c>
      <c r="H5" s="44" t="s">
        <v>247</v>
      </c>
      <c r="I5" s="44" t="s">
        <v>264</v>
      </c>
      <c r="J5" s="44" t="s">
        <v>268</v>
      </c>
    </row>
    <row r="6" spans="2:10" ht="17.100000000000001" customHeight="1" thickBot="1" x14ac:dyDescent="0.25">
      <c r="B6" s="66" t="s">
        <v>52</v>
      </c>
      <c r="C6" s="46">
        <v>4446</v>
      </c>
      <c r="D6" s="46">
        <v>3734</v>
      </c>
      <c r="E6" s="46">
        <v>6425</v>
      </c>
      <c r="F6" s="46">
        <v>4958</v>
      </c>
      <c r="G6" s="46">
        <v>5189</v>
      </c>
      <c r="H6" s="46">
        <v>4183</v>
      </c>
      <c r="I6" s="46">
        <v>4026</v>
      </c>
      <c r="J6" s="46">
        <v>4086</v>
      </c>
    </row>
    <row r="7" spans="2:10" ht="17.100000000000001" customHeight="1" thickBot="1" x14ac:dyDescent="0.25">
      <c r="B7" s="66" t="s">
        <v>53</v>
      </c>
      <c r="C7" s="46">
        <v>547</v>
      </c>
      <c r="D7" s="46">
        <v>390</v>
      </c>
      <c r="E7" s="46">
        <v>913</v>
      </c>
      <c r="F7" s="46">
        <v>668</v>
      </c>
      <c r="G7" s="46">
        <v>674</v>
      </c>
      <c r="H7" s="46">
        <v>644</v>
      </c>
      <c r="I7" s="46">
        <v>577</v>
      </c>
      <c r="J7" s="46">
        <v>790</v>
      </c>
    </row>
    <row r="8" spans="2:10" ht="17.100000000000001" customHeight="1" thickBot="1" x14ac:dyDescent="0.25">
      <c r="B8" s="66" t="s">
        <v>166</v>
      </c>
      <c r="C8" s="46">
        <v>496</v>
      </c>
      <c r="D8" s="46">
        <v>299</v>
      </c>
      <c r="E8" s="46">
        <v>762</v>
      </c>
      <c r="F8" s="46">
        <v>416</v>
      </c>
      <c r="G8" s="46">
        <v>645</v>
      </c>
      <c r="H8" s="46">
        <v>547</v>
      </c>
      <c r="I8" s="46">
        <v>492</v>
      </c>
      <c r="J8" s="46">
        <v>561</v>
      </c>
    </row>
    <row r="9" spans="2:10" ht="17.100000000000001" customHeight="1" thickBot="1" x14ac:dyDescent="0.25">
      <c r="B9" s="66" t="s">
        <v>47</v>
      </c>
      <c r="C9" s="46">
        <v>489</v>
      </c>
      <c r="D9" s="46">
        <v>499</v>
      </c>
      <c r="E9" s="46">
        <v>931</v>
      </c>
      <c r="F9" s="46">
        <v>534</v>
      </c>
      <c r="G9" s="46">
        <v>600</v>
      </c>
      <c r="H9" s="46">
        <v>403</v>
      </c>
      <c r="I9" s="46">
        <v>623</v>
      </c>
      <c r="J9" s="46">
        <v>730</v>
      </c>
    </row>
    <row r="10" spans="2:10" ht="17.100000000000001" customHeight="1" thickBot="1" x14ac:dyDescent="0.25">
      <c r="B10" s="66" t="s">
        <v>8</v>
      </c>
      <c r="C10" s="46">
        <v>2661</v>
      </c>
      <c r="D10" s="46">
        <v>2179</v>
      </c>
      <c r="E10" s="46">
        <v>2244</v>
      </c>
      <c r="F10" s="46">
        <v>1907</v>
      </c>
      <c r="G10" s="46">
        <v>2328</v>
      </c>
      <c r="H10" s="46">
        <v>1964</v>
      </c>
      <c r="I10" s="46">
        <v>1801</v>
      </c>
      <c r="J10" s="46">
        <v>2038</v>
      </c>
    </row>
    <row r="11" spans="2:10" ht="17.100000000000001" customHeight="1" thickBot="1" x14ac:dyDescent="0.25">
      <c r="B11" s="66" t="s">
        <v>9</v>
      </c>
      <c r="C11" s="46">
        <v>258</v>
      </c>
      <c r="D11" s="46">
        <v>208</v>
      </c>
      <c r="E11" s="46">
        <v>384</v>
      </c>
      <c r="F11" s="46">
        <v>246</v>
      </c>
      <c r="G11" s="46">
        <v>259</v>
      </c>
      <c r="H11" s="46">
        <v>249</v>
      </c>
      <c r="I11" s="46">
        <v>185</v>
      </c>
      <c r="J11" s="46">
        <v>252</v>
      </c>
    </row>
    <row r="12" spans="2:10" ht="17.100000000000001" customHeight="1" thickBot="1" x14ac:dyDescent="0.25">
      <c r="B12" s="66" t="s">
        <v>54</v>
      </c>
      <c r="C12" s="46">
        <v>971</v>
      </c>
      <c r="D12" s="46">
        <v>836</v>
      </c>
      <c r="E12" s="46">
        <v>1410</v>
      </c>
      <c r="F12" s="46">
        <v>1038</v>
      </c>
      <c r="G12" s="46">
        <v>1249</v>
      </c>
      <c r="H12" s="46">
        <v>1125</v>
      </c>
      <c r="I12" s="46">
        <v>1020</v>
      </c>
      <c r="J12" s="46">
        <v>928</v>
      </c>
    </row>
    <row r="13" spans="2:10" s="79" customFormat="1" ht="17.100000000000001" customHeight="1" thickBot="1" x14ac:dyDescent="0.25">
      <c r="B13" s="66" t="s">
        <v>49</v>
      </c>
      <c r="C13" s="46">
        <v>1003</v>
      </c>
      <c r="D13" s="46">
        <v>813</v>
      </c>
      <c r="E13" s="46">
        <v>1028</v>
      </c>
      <c r="F13" s="46">
        <v>817</v>
      </c>
      <c r="G13" s="46">
        <v>1064</v>
      </c>
      <c r="H13" s="46">
        <v>916</v>
      </c>
      <c r="I13" s="46">
        <v>636</v>
      </c>
      <c r="J13" s="46">
        <v>708</v>
      </c>
    </row>
    <row r="14" spans="2:10" ht="17.100000000000001" customHeight="1" thickBot="1" x14ac:dyDescent="0.25">
      <c r="B14" s="66" t="s">
        <v>26</v>
      </c>
      <c r="C14" s="46">
        <v>6020</v>
      </c>
      <c r="D14" s="46">
        <v>5316</v>
      </c>
      <c r="E14" s="46">
        <v>7397</v>
      </c>
      <c r="F14" s="46">
        <v>5680</v>
      </c>
      <c r="G14" s="46">
        <v>6258</v>
      </c>
      <c r="H14" s="46">
        <v>5239</v>
      </c>
      <c r="I14" s="46">
        <v>4970</v>
      </c>
      <c r="J14" s="46">
        <v>5329</v>
      </c>
    </row>
    <row r="15" spans="2:10" ht="17.100000000000001" customHeight="1" thickBot="1" x14ac:dyDescent="0.25">
      <c r="B15" s="66" t="s">
        <v>48</v>
      </c>
      <c r="C15" s="46">
        <v>3668</v>
      </c>
      <c r="D15" s="46">
        <v>3273</v>
      </c>
      <c r="E15" s="46">
        <v>4438</v>
      </c>
      <c r="F15" s="46">
        <v>3364</v>
      </c>
      <c r="G15" s="46">
        <v>4104</v>
      </c>
      <c r="H15" s="46">
        <v>3079</v>
      </c>
      <c r="I15" s="46">
        <v>3039</v>
      </c>
      <c r="J15" s="46">
        <v>3092</v>
      </c>
    </row>
    <row r="16" spans="2:10" ht="17.100000000000001" customHeight="1" thickBot="1" x14ac:dyDescent="0.25">
      <c r="B16" s="66" t="s">
        <v>21</v>
      </c>
      <c r="C16" s="46">
        <v>457</v>
      </c>
      <c r="D16" s="46">
        <v>230</v>
      </c>
      <c r="E16" s="46">
        <v>510</v>
      </c>
      <c r="F16" s="46">
        <v>391</v>
      </c>
      <c r="G16" s="46">
        <v>448</v>
      </c>
      <c r="H16" s="46">
        <v>332</v>
      </c>
      <c r="I16" s="46">
        <v>328</v>
      </c>
      <c r="J16" s="46">
        <v>376</v>
      </c>
    </row>
    <row r="17" spans="2:18" ht="17.100000000000001" customHeight="1" thickBot="1" x14ac:dyDescent="0.25">
      <c r="B17" s="66" t="s">
        <v>10</v>
      </c>
      <c r="C17" s="46">
        <v>1394</v>
      </c>
      <c r="D17" s="46">
        <v>1255</v>
      </c>
      <c r="E17" s="46">
        <v>1706</v>
      </c>
      <c r="F17" s="46">
        <v>1106</v>
      </c>
      <c r="G17" s="46">
        <v>1379</v>
      </c>
      <c r="H17" s="46">
        <v>1155</v>
      </c>
      <c r="I17" s="46">
        <v>1199</v>
      </c>
      <c r="J17" s="46">
        <v>1118</v>
      </c>
    </row>
    <row r="18" spans="2:18" ht="17.100000000000001" customHeight="1" thickBot="1" x14ac:dyDescent="0.25">
      <c r="B18" s="66" t="s">
        <v>167</v>
      </c>
      <c r="C18" s="46">
        <v>5708</v>
      </c>
      <c r="D18" s="46">
        <v>5982</v>
      </c>
      <c r="E18" s="46">
        <v>10054</v>
      </c>
      <c r="F18" s="46">
        <v>5803</v>
      </c>
      <c r="G18" s="46">
        <v>7353</v>
      </c>
      <c r="H18" s="46">
        <v>5828</v>
      </c>
      <c r="I18" s="46">
        <v>5347</v>
      </c>
      <c r="J18" s="46">
        <v>5918</v>
      </c>
    </row>
    <row r="19" spans="2:18" ht="17.100000000000001" customHeight="1" thickBot="1" x14ac:dyDescent="0.25">
      <c r="B19" s="66" t="s">
        <v>168</v>
      </c>
      <c r="C19" s="46">
        <v>914</v>
      </c>
      <c r="D19" s="46">
        <v>1113</v>
      </c>
      <c r="E19" s="46">
        <v>1103</v>
      </c>
      <c r="F19" s="46">
        <v>1084</v>
      </c>
      <c r="G19" s="46">
        <v>757</v>
      </c>
      <c r="H19" s="46">
        <v>895</v>
      </c>
      <c r="I19" s="46">
        <v>719</v>
      </c>
      <c r="J19" s="46">
        <v>787</v>
      </c>
    </row>
    <row r="20" spans="2:18" ht="17.100000000000001" customHeight="1" thickBot="1" x14ac:dyDescent="0.25">
      <c r="B20" s="66" t="s">
        <v>169</v>
      </c>
      <c r="C20" s="46">
        <v>196</v>
      </c>
      <c r="D20" s="46">
        <v>209</v>
      </c>
      <c r="E20" s="46">
        <v>250</v>
      </c>
      <c r="F20" s="46">
        <v>188</v>
      </c>
      <c r="G20" s="46">
        <v>271</v>
      </c>
      <c r="H20" s="46">
        <v>279</v>
      </c>
      <c r="I20" s="46">
        <v>264</v>
      </c>
      <c r="J20" s="46">
        <v>220</v>
      </c>
    </row>
    <row r="21" spans="2:18" ht="17.100000000000001" customHeight="1" thickBot="1" x14ac:dyDescent="0.25">
      <c r="B21" s="66" t="s">
        <v>51</v>
      </c>
      <c r="C21" s="46">
        <v>1259</v>
      </c>
      <c r="D21" s="46">
        <v>963</v>
      </c>
      <c r="E21" s="46">
        <v>1904</v>
      </c>
      <c r="F21" s="46">
        <v>1424</v>
      </c>
      <c r="G21" s="46">
        <v>1778</v>
      </c>
      <c r="H21" s="46">
        <v>1229</v>
      </c>
      <c r="I21" s="46">
        <v>1099</v>
      </c>
      <c r="J21" s="46">
        <v>1179</v>
      </c>
    </row>
    <row r="22" spans="2:18" ht="17.100000000000001" customHeight="1" thickBot="1" x14ac:dyDescent="0.25">
      <c r="B22" s="66" t="s">
        <v>11</v>
      </c>
      <c r="C22" s="46">
        <v>110</v>
      </c>
      <c r="D22" s="46">
        <v>102</v>
      </c>
      <c r="E22" s="46">
        <v>138</v>
      </c>
      <c r="F22" s="46">
        <v>118</v>
      </c>
      <c r="G22" s="46">
        <v>105</v>
      </c>
      <c r="H22" s="46">
        <v>112</v>
      </c>
      <c r="I22" s="46">
        <v>109</v>
      </c>
      <c r="J22" s="46">
        <v>107</v>
      </c>
    </row>
    <row r="23" spans="2:18" ht="17.100000000000001" customHeight="1" thickBot="1" x14ac:dyDescent="0.25">
      <c r="B23" s="68" t="s">
        <v>22</v>
      </c>
      <c r="C23" s="69">
        <f t="shared" ref="C23:D23" si="0">SUM(C6:C22)</f>
        <v>30597</v>
      </c>
      <c r="D23" s="69">
        <f t="shared" si="0"/>
        <v>27401</v>
      </c>
      <c r="E23" s="69">
        <f t="shared" ref="E23:J23" si="1">SUM(E6:E22)</f>
        <v>41597</v>
      </c>
      <c r="F23" s="69">
        <f t="shared" si="1"/>
        <v>29742</v>
      </c>
      <c r="G23" s="69">
        <f t="shared" si="1"/>
        <v>34461</v>
      </c>
      <c r="H23" s="69">
        <f t="shared" si="1"/>
        <v>28179</v>
      </c>
      <c r="I23" s="69">
        <f t="shared" si="1"/>
        <v>26434</v>
      </c>
      <c r="J23" s="69">
        <f t="shared" si="1"/>
        <v>28219</v>
      </c>
    </row>
    <row r="24" spans="2:18" x14ac:dyDescent="0.2">
      <c r="C24" s="25"/>
      <c r="G24" s="25"/>
    </row>
    <row r="26" spans="2:18" ht="28.5" customHeight="1" x14ac:dyDescent="0.2">
      <c r="B26" s="141"/>
      <c r="C26" s="141"/>
      <c r="D26" s="141"/>
      <c r="E26" s="141"/>
      <c r="F26" s="142"/>
      <c r="G26" s="142"/>
      <c r="H26" s="142"/>
      <c r="I26" s="142"/>
      <c r="J26" s="142"/>
      <c r="K26" s="142"/>
      <c r="L26" s="142"/>
      <c r="M26" s="142"/>
      <c r="N26" s="142"/>
      <c r="O26" s="142"/>
      <c r="P26" s="142"/>
      <c r="Q26" s="142"/>
      <c r="R26" s="142"/>
    </row>
    <row r="27" spans="2:18" ht="9" customHeight="1" x14ac:dyDescent="0.2">
      <c r="B27" s="125"/>
      <c r="C27" s="125"/>
      <c r="D27" s="125"/>
      <c r="E27" s="125"/>
      <c r="F27" s="126"/>
      <c r="G27" s="126"/>
      <c r="H27" s="126"/>
      <c r="I27" s="126"/>
      <c r="J27" s="126"/>
      <c r="K27" s="126"/>
      <c r="L27" s="126"/>
      <c r="M27" s="126"/>
      <c r="N27" s="126"/>
      <c r="O27" s="126"/>
      <c r="P27" s="126"/>
      <c r="Q27" s="126"/>
      <c r="R27" s="126"/>
    </row>
    <row r="28" spans="2:18" ht="39" customHeight="1" x14ac:dyDescent="0.2">
      <c r="C28" s="45" t="s">
        <v>184</v>
      </c>
      <c r="D28" s="45" t="s">
        <v>248</v>
      </c>
      <c r="E28" s="45" t="s">
        <v>265</v>
      </c>
      <c r="F28" s="45" t="s">
        <v>269</v>
      </c>
    </row>
    <row r="29" spans="2:18" ht="17.100000000000001" customHeight="1" thickBot="1" x14ac:dyDescent="0.25">
      <c r="B29" s="66" t="s">
        <v>52</v>
      </c>
      <c r="C29" s="42">
        <f t="shared" ref="C29:F46" si="2">+(G6-C6)/C6</f>
        <v>0.16711650922177237</v>
      </c>
      <c r="D29" s="42">
        <f t="shared" si="2"/>
        <v>0.12024638457418318</v>
      </c>
      <c r="E29" s="42">
        <f t="shared" si="2"/>
        <v>-0.37338521400778207</v>
      </c>
      <c r="F29" s="42">
        <f t="shared" si="2"/>
        <v>-0.17587736990722067</v>
      </c>
    </row>
    <row r="30" spans="2:18" ht="17.100000000000001" customHeight="1" thickBot="1" x14ac:dyDescent="0.25">
      <c r="B30" s="66" t="s">
        <v>53</v>
      </c>
      <c r="C30" s="42">
        <f t="shared" si="2"/>
        <v>0.23217550274223034</v>
      </c>
      <c r="D30" s="42">
        <f t="shared" si="2"/>
        <v>0.6512820512820513</v>
      </c>
      <c r="E30" s="42">
        <f t="shared" si="2"/>
        <v>-0.36801752464403065</v>
      </c>
      <c r="F30" s="42">
        <f t="shared" si="2"/>
        <v>0.18263473053892215</v>
      </c>
    </row>
    <row r="31" spans="2:18" ht="17.100000000000001" customHeight="1" thickBot="1" x14ac:dyDescent="0.25">
      <c r="B31" s="66" t="s">
        <v>166</v>
      </c>
      <c r="C31" s="42">
        <f t="shared" si="2"/>
        <v>0.30040322580645162</v>
      </c>
      <c r="D31" s="42">
        <f t="shared" si="2"/>
        <v>0.8294314381270903</v>
      </c>
      <c r="E31" s="42">
        <f t="shared" si="2"/>
        <v>-0.3543307086614173</v>
      </c>
      <c r="F31" s="42">
        <f t="shared" si="2"/>
        <v>0.34855769230769229</v>
      </c>
    </row>
    <row r="32" spans="2:18" ht="17.100000000000001" customHeight="1" thickBot="1" x14ac:dyDescent="0.25">
      <c r="B32" s="66" t="s">
        <v>47</v>
      </c>
      <c r="C32" s="42">
        <f t="shared" si="2"/>
        <v>0.22699386503067484</v>
      </c>
      <c r="D32" s="42">
        <f t="shared" si="2"/>
        <v>-0.19238476953907815</v>
      </c>
      <c r="E32" s="42">
        <f t="shared" si="2"/>
        <v>-0.33082706766917291</v>
      </c>
      <c r="F32" s="42">
        <f t="shared" si="2"/>
        <v>0.36704119850187267</v>
      </c>
    </row>
    <row r="33" spans="2:6" ht="17.100000000000001" customHeight="1" thickBot="1" x14ac:dyDescent="0.25">
      <c r="B33" s="66" t="s">
        <v>8</v>
      </c>
      <c r="C33" s="42">
        <f t="shared" si="2"/>
        <v>-0.12514092446448705</v>
      </c>
      <c r="D33" s="42">
        <f t="shared" si="2"/>
        <v>-9.866911427260211E-2</v>
      </c>
      <c r="E33" s="42">
        <f t="shared" si="2"/>
        <v>-0.19741532976827095</v>
      </c>
      <c r="F33" s="42">
        <f t="shared" si="2"/>
        <v>6.8694284216046148E-2</v>
      </c>
    </row>
    <row r="34" spans="2:6" ht="17.100000000000001" customHeight="1" thickBot="1" x14ac:dyDescent="0.25">
      <c r="B34" s="66" t="s">
        <v>9</v>
      </c>
      <c r="C34" s="42">
        <f t="shared" si="2"/>
        <v>3.875968992248062E-3</v>
      </c>
      <c r="D34" s="42">
        <f t="shared" si="2"/>
        <v>0.19711538461538461</v>
      </c>
      <c r="E34" s="42">
        <f t="shared" si="2"/>
        <v>-0.51822916666666663</v>
      </c>
      <c r="F34" s="42">
        <f t="shared" si="2"/>
        <v>2.4390243902439025E-2</v>
      </c>
    </row>
    <row r="35" spans="2:6" ht="17.100000000000001" customHeight="1" thickBot="1" x14ac:dyDescent="0.25">
      <c r="B35" s="66" t="s">
        <v>54</v>
      </c>
      <c r="C35" s="42">
        <f t="shared" si="2"/>
        <v>0.286302780638517</v>
      </c>
      <c r="D35" s="42">
        <f t="shared" si="2"/>
        <v>0.34569377990430622</v>
      </c>
      <c r="E35" s="42">
        <f t="shared" si="2"/>
        <v>-0.27659574468085107</v>
      </c>
      <c r="F35" s="42">
        <f t="shared" si="2"/>
        <v>-0.10597302504816955</v>
      </c>
    </row>
    <row r="36" spans="2:6" ht="17.100000000000001" customHeight="1" thickBot="1" x14ac:dyDescent="0.25">
      <c r="B36" s="66" t="s">
        <v>49</v>
      </c>
      <c r="C36" s="42">
        <f t="shared" si="2"/>
        <v>6.0817547357926223E-2</v>
      </c>
      <c r="D36" s="42">
        <f t="shared" si="2"/>
        <v>0.12669126691266913</v>
      </c>
      <c r="E36" s="42">
        <f t="shared" si="2"/>
        <v>-0.38132295719844356</v>
      </c>
      <c r="F36" s="42">
        <f t="shared" si="2"/>
        <v>-0.13341493268053856</v>
      </c>
    </row>
    <row r="37" spans="2:6" ht="17.100000000000001" customHeight="1" thickBot="1" x14ac:dyDescent="0.25">
      <c r="B37" s="66" t="s">
        <v>26</v>
      </c>
      <c r="C37" s="42">
        <f t="shared" si="2"/>
        <v>3.9534883720930232E-2</v>
      </c>
      <c r="D37" s="42">
        <f t="shared" si="2"/>
        <v>-1.4484574868322046E-2</v>
      </c>
      <c r="E37" s="42">
        <f t="shared" si="2"/>
        <v>-0.32810598891442477</v>
      </c>
      <c r="F37" s="42">
        <f t="shared" si="2"/>
        <v>-6.1795774647887325E-2</v>
      </c>
    </row>
    <row r="38" spans="2:6" ht="17.100000000000001" customHeight="1" thickBot="1" x14ac:dyDescent="0.25">
      <c r="B38" s="66" t="s">
        <v>48</v>
      </c>
      <c r="C38" s="42">
        <f t="shared" si="2"/>
        <v>0.11886586695747001</v>
      </c>
      <c r="D38" s="42">
        <f t="shared" si="2"/>
        <v>-5.9272838374579896E-2</v>
      </c>
      <c r="E38" s="42">
        <f t="shared" si="2"/>
        <v>-0.31523208652546192</v>
      </c>
      <c r="F38" s="42">
        <f t="shared" si="2"/>
        <v>-8.0856123662306781E-2</v>
      </c>
    </row>
    <row r="39" spans="2:6" ht="17.100000000000001" customHeight="1" thickBot="1" x14ac:dyDescent="0.25">
      <c r="B39" s="66" t="s">
        <v>21</v>
      </c>
      <c r="C39" s="42">
        <f t="shared" si="2"/>
        <v>-1.9693654266958426E-2</v>
      </c>
      <c r="D39" s="42">
        <f t="shared" si="2"/>
        <v>0.44347826086956521</v>
      </c>
      <c r="E39" s="42">
        <f t="shared" si="2"/>
        <v>-0.35686274509803922</v>
      </c>
      <c r="F39" s="42">
        <f t="shared" si="2"/>
        <v>-3.8363171355498722E-2</v>
      </c>
    </row>
    <row r="40" spans="2:6" ht="17.100000000000001" customHeight="1" thickBot="1" x14ac:dyDescent="0.25">
      <c r="B40" s="66" t="s">
        <v>10</v>
      </c>
      <c r="C40" s="42">
        <f t="shared" si="2"/>
        <v>-1.0760401721664276E-2</v>
      </c>
      <c r="D40" s="42">
        <f t="shared" si="2"/>
        <v>-7.9681274900398405E-2</v>
      </c>
      <c r="E40" s="42">
        <f t="shared" si="2"/>
        <v>-0.29718640093786636</v>
      </c>
      <c r="F40" s="42">
        <f t="shared" si="2"/>
        <v>1.0849909584086799E-2</v>
      </c>
    </row>
    <row r="41" spans="2:6" ht="17.100000000000001" customHeight="1" thickBot="1" x14ac:dyDescent="0.25">
      <c r="B41" s="66" t="s">
        <v>167</v>
      </c>
      <c r="C41" s="42">
        <f t="shared" si="2"/>
        <v>0.28819201121233357</v>
      </c>
      <c r="D41" s="42">
        <f t="shared" si="2"/>
        <v>-2.5743898361751921E-2</v>
      </c>
      <c r="E41" s="42">
        <f t="shared" si="2"/>
        <v>-0.46817187189178439</v>
      </c>
      <c r="F41" s="42">
        <f t="shared" si="2"/>
        <v>1.9817335860761676E-2</v>
      </c>
    </row>
    <row r="42" spans="2:6" ht="17.100000000000001" customHeight="1" thickBot="1" x14ac:dyDescent="0.25">
      <c r="B42" s="66" t="s">
        <v>168</v>
      </c>
      <c r="C42" s="42">
        <f t="shared" si="2"/>
        <v>-0.17177242888402625</v>
      </c>
      <c r="D42" s="42">
        <f t="shared" si="2"/>
        <v>-0.1958670260557053</v>
      </c>
      <c r="E42" s="42">
        <f t="shared" si="2"/>
        <v>-0.34814143245693563</v>
      </c>
      <c r="F42" s="42">
        <f t="shared" si="2"/>
        <v>-0.27398523985239853</v>
      </c>
    </row>
    <row r="43" spans="2:6" ht="17.100000000000001" customHeight="1" thickBot="1" x14ac:dyDescent="0.25">
      <c r="B43" s="66" t="s">
        <v>169</v>
      </c>
      <c r="C43" s="42">
        <f t="shared" si="2"/>
        <v>0.38265306122448978</v>
      </c>
      <c r="D43" s="42">
        <f t="shared" si="2"/>
        <v>0.3349282296650718</v>
      </c>
      <c r="E43" s="42">
        <f t="shared" si="2"/>
        <v>5.6000000000000001E-2</v>
      </c>
      <c r="F43" s="42">
        <f t="shared" si="2"/>
        <v>0.1702127659574468</v>
      </c>
    </row>
    <row r="44" spans="2:6" ht="17.100000000000001" customHeight="1" thickBot="1" x14ac:dyDescent="0.25">
      <c r="B44" s="66" t="s">
        <v>51</v>
      </c>
      <c r="C44" s="42">
        <f t="shared" si="2"/>
        <v>0.41223193010325654</v>
      </c>
      <c r="D44" s="42">
        <f t="shared" si="2"/>
        <v>0.2762201453790239</v>
      </c>
      <c r="E44" s="42">
        <f t="shared" si="2"/>
        <v>-0.42279411764705882</v>
      </c>
      <c r="F44" s="42">
        <f t="shared" si="2"/>
        <v>-0.1720505617977528</v>
      </c>
    </row>
    <row r="45" spans="2:6" ht="17.100000000000001" customHeight="1" thickBot="1" x14ac:dyDescent="0.25">
      <c r="B45" s="66" t="s">
        <v>11</v>
      </c>
      <c r="C45" s="42">
        <f t="shared" si="2"/>
        <v>-4.5454545454545456E-2</v>
      </c>
      <c r="D45" s="42">
        <f t="shared" si="2"/>
        <v>9.8039215686274508E-2</v>
      </c>
      <c r="E45" s="42">
        <f t="shared" si="2"/>
        <v>-0.21014492753623187</v>
      </c>
      <c r="F45" s="42">
        <f t="shared" si="2"/>
        <v>-9.3220338983050849E-2</v>
      </c>
    </row>
    <row r="46" spans="2:6" ht="17.100000000000001" customHeight="1" thickBot="1" x14ac:dyDescent="0.25">
      <c r="B46" s="68" t="s">
        <v>22</v>
      </c>
      <c r="C46" s="76">
        <f t="shared" si="2"/>
        <v>0.12628689087165409</v>
      </c>
      <c r="D46" s="76">
        <f t="shared" si="2"/>
        <v>2.8393124338527791E-2</v>
      </c>
      <c r="E46" s="76">
        <f t="shared" si="2"/>
        <v>-0.36452147991441691</v>
      </c>
      <c r="F46" s="76">
        <f t="shared" si="2"/>
        <v>-5.120704727321633E-2</v>
      </c>
    </row>
    <row r="52" spans="2:22" ht="39" customHeight="1" x14ac:dyDescent="0.2">
      <c r="C52" s="44" t="s">
        <v>170</v>
      </c>
      <c r="D52" s="44" t="s">
        <v>175</v>
      </c>
      <c r="E52" s="44" t="s">
        <v>176</v>
      </c>
      <c r="F52" s="72" t="s">
        <v>179</v>
      </c>
      <c r="G52" s="44" t="s">
        <v>183</v>
      </c>
      <c r="H52" s="44" t="s">
        <v>247</v>
      </c>
      <c r="I52" s="44" t="s">
        <v>264</v>
      </c>
      <c r="J52" s="44" t="s">
        <v>268</v>
      </c>
    </row>
    <row r="53" spans="2:22" ht="15" thickBot="1" x14ac:dyDescent="0.25">
      <c r="B53" s="66" t="s">
        <v>52</v>
      </c>
      <c r="C53" s="127">
        <f t="shared" ref="C53:C70" si="3">+C6/U53*100000</f>
        <v>51.484021715001546</v>
      </c>
      <c r="D53" s="127">
        <f t="shared" ref="D53:D70" si="4">+D6/U53*100000</f>
        <v>43.239167135361171</v>
      </c>
      <c r="E53" s="127">
        <f t="shared" ref="E53:E70" si="5">+E6/U53*100000</f>
        <v>74.400548699704217</v>
      </c>
      <c r="F53" s="127">
        <f t="shared" ref="F53:F70" si="6">+F6/U53*100000</f>
        <v>57.412905907102491</v>
      </c>
      <c r="G53" s="127">
        <f t="shared" ref="G53:G70" si="7">+G6/V53*100000</f>
        <v>60.042685964255561</v>
      </c>
      <c r="H53" s="127">
        <f>+H6/$V53*100000</f>
        <v>48.402111271628648</v>
      </c>
      <c r="I53" s="127">
        <f>+I6/$V53*100000</f>
        <v>46.585441066119273</v>
      </c>
      <c r="J53" s="127">
        <f>+J6/$V53*100000</f>
        <v>47.279709934466801</v>
      </c>
      <c r="U53" s="13">
        <v>8635689</v>
      </c>
      <c r="V53" s="13">
        <v>8642185</v>
      </c>
    </row>
    <row r="54" spans="2:22" ht="15" thickBot="1" x14ac:dyDescent="0.25">
      <c r="B54" s="66" t="s">
        <v>53</v>
      </c>
      <c r="C54" s="127">
        <f t="shared" si="3"/>
        <v>41.146660388102525</v>
      </c>
      <c r="D54" s="127">
        <f t="shared" si="4"/>
        <v>29.336741410164507</v>
      </c>
      <c r="E54" s="127">
        <f t="shared" si="5"/>
        <v>68.678063865333826</v>
      </c>
      <c r="F54" s="127">
        <f t="shared" si="6"/>
        <v>50.248572466640738</v>
      </c>
      <c r="G54" s="127">
        <f t="shared" si="7"/>
        <v>50.819559649269642</v>
      </c>
      <c r="H54" s="127">
        <f t="shared" ref="H54:J70" si="8">+H7/$V54*100000</f>
        <v>48.557561445296209</v>
      </c>
      <c r="I54" s="127">
        <f t="shared" si="8"/>
        <v>43.505765456422232</v>
      </c>
      <c r="J54" s="127">
        <f t="shared" si="8"/>
        <v>59.565952704633553</v>
      </c>
      <c r="U54" s="13">
        <v>1329391</v>
      </c>
      <c r="V54" s="13">
        <v>1326261</v>
      </c>
    </row>
    <row r="55" spans="2:22" ht="15" thickBot="1" x14ac:dyDescent="0.25">
      <c r="B55" s="66" t="s">
        <v>166</v>
      </c>
      <c r="C55" s="127">
        <f t="shared" si="3"/>
        <v>48.685491723466406</v>
      </c>
      <c r="D55" s="127">
        <f t="shared" si="4"/>
        <v>29.34871376071866</v>
      </c>
      <c r="E55" s="127">
        <f t="shared" si="5"/>
        <v>74.795049784841538</v>
      </c>
      <c r="F55" s="127">
        <f t="shared" si="6"/>
        <v>40.832993058391182</v>
      </c>
      <c r="G55" s="127">
        <f t="shared" si="7"/>
        <v>63.748280278950617</v>
      </c>
      <c r="H55" s="127">
        <f t="shared" si="8"/>
        <v>54.062495058272852</v>
      </c>
      <c r="I55" s="127">
        <f t="shared" si="8"/>
        <v>48.626595189525119</v>
      </c>
      <c r="J55" s="127">
        <f t="shared" si="8"/>
        <v>55.446178661226817</v>
      </c>
      <c r="U55" s="13">
        <v>1018784</v>
      </c>
      <c r="V55" s="13">
        <v>1011792</v>
      </c>
    </row>
    <row r="56" spans="2:22" ht="15" thickBot="1" x14ac:dyDescent="0.25">
      <c r="B56" s="66" t="s">
        <v>47</v>
      </c>
      <c r="C56" s="127">
        <f t="shared" si="3"/>
        <v>41.739825170736367</v>
      </c>
      <c r="D56" s="127">
        <f t="shared" si="4"/>
        <v>42.59340032760214</v>
      </c>
      <c r="E56" s="127">
        <f t="shared" si="5"/>
        <v>79.467847104203599</v>
      </c>
      <c r="F56" s="127">
        <f t="shared" si="6"/>
        <v>45.580913376632353</v>
      </c>
      <c r="G56" s="127">
        <f t="shared" si="7"/>
        <v>51.150546287834352</v>
      </c>
      <c r="H56" s="127">
        <f t="shared" si="8"/>
        <v>34.356116923328742</v>
      </c>
      <c r="I56" s="127">
        <f t="shared" si="8"/>
        <v>53.111317228868003</v>
      </c>
      <c r="J56" s="127">
        <f t="shared" si="8"/>
        <v>62.233164650198461</v>
      </c>
      <c r="U56" s="13">
        <v>1171543</v>
      </c>
      <c r="V56" s="13">
        <v>1173008</v>
      </c>
    </row>
    <row r="57" spans="2:22" ht="15" thickBot="1" x14ac:dyDescent="0.25">
      <c r="B57" s="66" t="s">
        <v>8</v>
      </c>
      <c r="C57" s="127">
        <f t="shared" si="3"/>
        <v>122.29130054339434</v>
      </c>
      <c r="D57" s="127">
        <f t="shared" si="4"/>
        <v>100.14007661933719</v>
      </c>
      <c r="E57" s="127">
        <f t="shared" si="5"/>
        <v>103.12727486635734</v>
      </c>
      <c r="F57" s="127">
        <f t="shared" si="6"/>
        <v>87.639800877960539</v>
      </c>
      <c r="G57" s="127">
        <f t="shared" si="7"/>
        <v>107.13575683496674</v>
      </c>
      <c r="H57" s="127">
        <f t="shared" si="8"/>
        <v>90.384289700977106</v>
      </c>
      <c r="I57" s="127">
        <f t="shared" si="8"/>
        <v>82.882945901965257</v>
      </c>
      <c r="J57" s="127">
        <f t="shared" si="8"/>
        <v>93.789807744700269</v>
      </c>
      <c r="U57" s="13">
        <v>2175952</v>
      </c>
      <c r="V57" s="13">
        <v>2172944</v>
      </c>
    </row>
    <row r="58" spans="2:22" ht="15" thickBot="1" x14ac:dyDescent="0.25">
      <c r="B58" s="66" t="s">
        <v>9</v>
      </c>
      <c r="C58" s="127">
        <f t="shared" si="3"/>
        <v>44.261071701220608</v>
      </c>
      <c r="D58" s="127">
        <f t="shared" si="4"/>
        <v>35.683344627340652</v>
      </c>
      <c r="E58" s="127">
        <f t="shared" si="5"/>
        <v>65.876943927398116</v>
      </c>
      <c r="F58" s="127">
        <f t="shared" si="6"/>
        <v>42.202417203489418</v>
      </c>
      <c r="G58" s="127">
        <f t="shared" si="7"/>
        <v>44.310846576687702</v>
      </c>
      <c r="H58" s="127">
        <f t="shared" si="8"/>
        <v>42.600003079518295</v>
      </c>
      <c r="I58" s="127">
        <f t="shared" si="8"/>
        <v>31.650604697634076</v>
      </c>
      <c r="J58" s="127">
        <f t="shared" si="8"/>
        <v>43.113256128669121</v>
      </c>
      <c r="U58" s="13">
        <v>582905</v>
      </c>
      <c r="V58" s="13">
        <v>584507</v>
      </c>
    </row>
    <row r="59" spans="2:22" ht="15" thickBot="1" x14ac:dyDescent="0.25">
      <c r="B59" s="66" t="s">
        <v>55</v>
      </c>
      <c r="C59" s="127">
        <f t="shared" si="3"/>
        <v>40.544185646439665</v>
      </c>
      <c r="D59" s="127">
        <f t="shared" si="4"/>
        <v>34.907249434009849</v>
      </c>
      <c r="E59" s="127">
        <f t="shared" si="5"/>
        <v>58.874667107600345</v>
      </c>
      <c r="F59" s="127">
        <f t="shared" si="6"/>
        <v>43.341776211127062</v>
      </c>
      <c r="G59" s="127">
        <f t="shared" si="7"/>
        <v>52.409867825586332</v>
      </c>
      <c r="H59" s="127">
        <f t="shared" si="8"/>
        <v>47.206646360115798</v>
      </c>
      <c r="I59" s="127">
        <f t="shared" si="8"/>
        <v>42.800692699838322</v>
      </c>
      <c r="J59" s="127">
        <f t="shared" si="8"/>
        <v>38.940238064166628</v>
      </c>
      <c r="U59" s="13">
        <v>2394918</v>
      </c>
      <c r="V59" s="13">
        <v>2383139</v>
      </c>
    </row>
    <row r="60" spans="2:22" ht="15" thickBot="1" x14ac:dyDescent="0.25">
      <c r="B60" s="66" t="s">
        <v>49</v>
      </c>
      <c r="C60" s="127">
        <f t="shared" si="3"/>
        <v>49.041154965649191</v>
      </c>
      <c r="D60" s="127">
        <f t="shared" si="4"/>
        <v>39.751205370959909</v>
      </c>
      <c r="E60" s="127">
        <f t="shared" si="5"/>
        <v>50.263516754424096</v>
      </c>
      <c r="F60" s="127">
        <f t="shared" si="6"/>
        <v>39.946783257163894</v>
      </c>
      <c r="G60" s="127">
        <f t="shared" si="7"/>
        <v>51.913530793408547</v>
      </c>
      <c r="H60" s="127">
        <f t="shared" si="8"/>
        <v>44.692475758235176</v>
      </c>
      <c r="I60" s="127">
        <f t="shared" si="8"/>
        <v>31.031020286285557</v>
      </c>
      <c r="J60" s="127">
        <f t="shared" si="8"/>
        <v>34.543965979072603</v>
      </c>
      <c r="U60" s="13">
        <v>2045221</v>
      </c>
      <c r="V60" s="13">
        <v>2049562</v>
      </c>
    </row>
    <row r="61" spans="2:22" ht="15" thickBot="1" x14ac:dyDescent="0.25">
      <c r="B61" s="66" t="s">
        <v>26</v>
      </c>
      <c r="C61" s="127">
        <f t="shared" si="3"/>
        <v>77.373128312537048</v>
      </c>
      <c r="D61" s="127">
        <f t="shared" si="4"/>
        <v>68.324842210871594</v>
      </c>
      <c r="E61" s="127">
        <f t="shared" si="5"/>
        <v>95.071267463095779</v>
      </c>
      <c r="F61" s="127">
        <f t="shared" si="6"/>
        <v>73.003217411164528</v>
      </c>
      <c r="G61" s="127">
        <f t="shared" si="7"/>
        <v>80.609406079479484</v>
      </c>
      <c r="H61" s="127">
        <f t="shared" si="8"/>
        <v>67.48364948072755</v>
      </c>
      <c r="I61" s="127">
        <f t="shared" si="8"/>
        <v>64.018655834933369</v>
      </c>
      <c r="J61" s="127">
        <f t="shared" si="8"/>
        <v>68.642941035082487</v>
      </c>
      <c r="U61" s="13">
        <v>7780479</v>
      </c>
      <c r="V61" s="13">
        <v>7763362</v>
      </c>
    </row>
    <row r="62" spans="2:22" ht="15" thickBot="1" x14ac:dyDescent="0.25">
      <c r="B62" s="66" t="s">
        <v>246</v>
      </c>
      <c r="C62" s="127">
        <f t="shared" si="3"/>
        <v>72.528059639103688</v>
      </c>
      <c r="D62" s="127">
        <f t="shared" si="4"/>
        <v>64.717649727041007</v>
      </c>
      <c r="E62" s="127">
        <f t="shared" si="5"/>
        <v>87.753415670213258</v>
      </c>
      <c r="F62" s="127">
        <f t="shared" si="6"/>
        <v>66.51700998526303</v>
      </c>
      <c r="G62" s="127">
        <f t="shared" si="7"/>
        <v>81.136576344892134</v>
      </c>
      <c r="H62" s="127">
        <f t="shared" si="8"/>
        <v>60.872202379610833</v>
      </c>
      <c r="I62" s="127">
        <f t="shared" si="8"/>
        <v>60.081397541941328</v>
      </c>
      <c r="J62" s="127">
        <f t="shared" si="8"/>
        <v>61.129213951853423</v>
      </c>
      <c r="U62" s="13">
        <v>5057353</v>
      </c>
      <c r="V62" s="13">
        <v>5058138</v>
      </c>
    </row>
    <row r="63" spans="2:22" ht="15" thickBot="1" x14ac:dyDescent="0.25">
      <c r="B63" s="66" t="s">
        <v>21</v>
      </c>
      <c r="C63" s="127">
        <f t="shared" si="3"/>
        <v>42.951652604778069</v>
      </c>
      <c r="D63" s="127">
        <f t="shared" si="4"/>
        <v>21.616805468487868</v>
      </c>
      <c r="E63" s="127">
        <f t="shared" si="5"/>
        <v>47.932916473603534</v>
      </c>
      <c r="F63" s="127">
        <f t="shared" si="6"/>
        <v>36.748569296429373</v>
      </c>
      <c r="G63" s="127">
        <f t="shared" si="7"/>
        <v>42.284056362381911</v>
      </c>
      <c r="H63" s="127">
        <f t="shared" si="8"/>
        <v>31.335506054265171</v>
      </c>
      <c r="I63" s="127">
        <f t="shared" si="8"/>
        <v>30.957969836743899</v>
      </c>
      <c r="J63" s="127">
        <f t="shared" si="8"/>
        <v>35.488404446999105</v>
      </c>
      <c r="U63" s="13">
        <v>1063987</v>
      </c>
      <c r="V63" s="13">
        <v>1059501</v>
      </c>
    </row>
    <row r="64" spans="2:22" ht="15" thickBot="1" x14ac:dyDescent="0.25">
      <c r="B64" s="66" t="s">
        <v>10</v>
      </c>
      <c r="C64" s="127">
        <f t="shared" si="3"/>
        <v>51.5948699746356</v>
      </c>
      <c r="D64" s="127">
        <f t="shared" si="4"/>
        <v>46.450187817910823</v>
      </c>
      <c r="E64" s="127">
        <f t="shared" si="5"/>
        <v>63.142645750881172</v>
      </c>
      <c r="F64" s="127">
        <f t="shared" si="6"/>
        <v>40.935384642716627</v>
      </c>
      <c r="G64" s="127">
        <f t="shared" si="7"/>
        <v>51.156587755435154</v>
      </c>
      <c r="H64" s="127">
        <f t="shared" si="8"/>
        <v>42.846888221557364</v>
      </c>
      <c r="I64" s="127">
        <f t="shared" si="8"/>
        <v>44.47915062999764</v>
      </c>
      <c r="J64" s="127">
        <f t="shared" si="8"/>
        <v>41.474303923550764</v>
      </c>
      <c r="U64" s="13">
        <v>2701819</v>
      </c>
      <c r="V64" s="13">
        <v>2695645</v>
      </c>
    </row>
    <row r="65" spans="2:22" ht="15" thickBot="1" x14ac:dyDescent="0.25">
      <c r="B65" s="66" t="s">
        <v>167</v>
      </c>
      <c r="C65" s="127">
        <f t="shared" si="3"/>
        <v>84.190181312729649</v>
      </c>
      <c r="D65" s="127">
        <f t="shared" si="4"/>
        <v>88.231546007839654</v>
      </c>
      <c r="E65" s="127">
        <f t="shared" si="5"/>
        <v>148.29153519940152</v>
      </c>
      <c r="F65" s="127">
        <f t="shared" si="6"/>
        <v>85.591384400450266</v>
      </c>
      <c r="G65" s="127">
        <f t="shared" si="7"/>
        <v>108.91314809655277</v>
      </c>
      <c r="H65" s="127">
        <f t="shared" si="8"/>
        <v>86.324741888577393</v>
      </c>
      <c r="I65" s="127">
        <f t="shared" si="8"/>
        <v>79.200136389537292</v>
      </c>
      <c r="J65" s="127">
        <f t="shared" si="8"/>
        <v>87.657828156589048</v>
      </c>
      <c r="U65" s="13">
        <v>6779888</v>
      </c>
      <c r="V65" s="13">
        <v>6751251</v>
      </c>
    </row>
    <row r="66" spans="2:22" ht="15" thickBot="1" x14ac:dyDescent="0.25">
      <c r="B66" s="66" t="s">
        <v>168</v>
      </c>
      <c r="C66" s="127">
        <f t="shared" si="3"/>
        <v>60.479695298795505</v>
      </c>
      <c r="D66" s="127">
        <f t="shared" si="4"/>
        <v>73.647593947001525</v>
      </c>
      <c r="E66" s="127">
        <f t="shared" si="5"/>
        <v>72.985890497342936</v>
      </c>
      <c r="F66" s="127">
        <f t="shared" si="6"/>
        <v>71.728653942991599</v>
      </c>
      <c r="G66" s="127">
        <f t="shared" si="7"/>
        <v>49.852287080684313</v>
      </c>
      <c r="H66" s="127">
        <f t="shared" si="8"/>
        <v>58.940286574917387</v>
      </c>
      <c r="I66" s="127">
        <f t="shared" si="8"/>
        <v>47.34979446633028</v>
      </c>
      <c r="J66" s="127">
        <f t="shared" si="8"/>
        <v>51.82793914464802</v>
      </c>
      <c r="U66" s="13">
        <v>1511251</v>
      </c>
      <c r="V66" s="13">
        <v>1518486</v>
      </c>
    </row>
    <row r="67" spans="2:22" ht="15" thickBot="1" x14ac:dyDescent="0.25">
      <c r="B67" s="66" t="s">
        <v>169</v>
      </c>
      <c r="C67" s="127">
        <f t="shared" si="3"/>
        <v>29.643207697554583</v>
      </c>
      <c r="D67" s="127">
        <f t="shared" si="4"/>
        <v>31.609338820351574</v>
      </c>
      <c r="E67" s="127">
        <f t="shared" si="5"/>
        <v>37.810213899942077</v>
      </c>
      <c r="F67" s="127">
        <f t="shared" si="6"/>
        <v>28.43328085275644</v>
      </c>
      <c r="G67" s="127">
        <f t="shared" si="7"/>
        <v>40.965206783596386</v>
      </c>
      <c r="H67" s="127">
        <f t="shared" si="8"/>
        <v>42.174511780898122</v>
      </c>
      <c r="I67" s="127">
        <f t="shared" si="8"/>
        <v>39.907064910957359</v>
      </c>
      <c r="J67" s="127">
        <f t="shared" si="8"/>
        <v>33.255887425797802</v>
      </c>
      <c r="U67" s="13">
        <v>661197</v>
      </c>
      <c r="V67" s="13">
        <v>661537</v>
      </c>
    </row>
    <row r="68" spans="2:22" ht="15" thickBot="1" x14ac:dyDescent="0.25">
      <c r="B68" s="66" t="s">
        <v>51</v>
      </c>
      <c r="C68" s="127">
        <f t="shared" si="3"/>
        <v>56.698839542734447</v>
      </c>
      <c r="D68" s="127">
        <f t="shared" si="4"/>
        <v>43.368532549367167</v>
      </c>
      <c r="E68" s="127">
        <f t="shared" si="5"/>
        <v>85.746299038416495</v>
      </c>
      <c r="F68" s="127">
        <f t="shared" si="6"/>
        <v>64.129584995118236</v>
      </c>
      <c r="G68" s="127">
        <f t="shared" si="7"/>
        <v>80.307390312435501</v>
      </c>
      <c r="H68" s="127">
        <f t="shared" si="8"/>
        <v>55.510563944872452</v>
      </c>
      <c r="I68" s="127">
        <f t="shared" si="8"/>
        <v>49.638819996269184</v>
      </c>
      <c r="J68" s="127">
        <f t="shared" si="8"/>
        <v>53.25220088771735</v>
      </c>
      <c r="U68" s="13">
        <v>2220504</v>
      </c>
      <c r="V68" s="13">
        <v>2213993</v>
      </c>
    </row>
    <row r="69" spans="2:22" ht="15" thickBot="1" x14ac:dyDescent="0.25">
      <c r="B69" s="66" t="s">
        <v>11</v>
      </c>
      <c r="C69" s="127">
        <f t="shared" si="3"/>
        <v>34.38424076470551</v>
      </c>
      <c r="D69" s="127">
        <f t="shared" si="4"/>
        <v>31.883568709090564</v>
      </c>
      <c r="E69" s="127">
        <f t="shared" si="5"/>
        <v>43.136592959357827</v>
      </c>
      <c r="F69" s="127">
        <f t="shared" si="6"/>
        <v>36.884912820320459</v>
      </c>
      <c r="G69" s="127">
        <f t="shared" si="7"/>
        <v>32.833431312461698</v>
      </c>
      <c r="H69" s="127">
        <f t="shared" si="8"/>
        <v>35.022326733292473</v>
      </c>
      <c r="I69" s="127">
        <f t="shared" si="8"/>
        <v>34.084228695793563</v>
      </c>
      <c r="J69" s="127">
        <f t="shared" si="8"/>
        <v>33.458830004127627</v>
      </c>
      <c r="U69" s="13">
        <v>319914</v>
      </c>
      <c r="V69" s="13">
        <v>319796</v>
      </c>
    </row>
    <row r="70" spans="2:22" ht="15" thickBot="1" x14ac:dyDescent="0.25">
      <c r="B70" s="68" t="s">
        <v>22</v>
      </c>
      <c r="C70" s="128">
        <f t="shared" si="3"/>
        <v>64.481532922683385</v>
      </c>
      <c r="D70" s="128">
        <f t="shared" si="4"/>
        <v>57.746134706489109</v>
      </c>
      <c r="E70" s="128">
        <f t="shared" si="5"/>
        <v>87.663441676793823</v>
      </c>
      <c r="F70" s="128">
        <f t="shared" si="6"/>
        <v>62.679666378613888</v>
      </c>
      <c r="G70" s="128">
        <f t="shared" si="7"/>
        <v>72.725381837799787</v>
      </c>
      <c r="H70" s="128">
        <f t="shared" si="8"/>
        <v>59.468051850130884</v>
      </c>
      <c r="I70" s="128">
        <f t="shared" si="8"/>
        <v>55.785460186889523</v>
      </c>
      <c r="J70" s="128">
        <f t="shared" si="8"/>
        <v>59.552466558743873</v>
      </c>
      <c r="U70" s="13">
        <v>47450795</v>
      </c>
      <c r="V70" s="13">
        <v>47385107</v>
      </c>
    </row>
    <row r="71" spans="2:22" ht="13.5" thickBot="1" x14ac:dyDescent="0.25">
      <c r="C71" s="127"/>
      <c r="D71" s="127"/>
      <c r="E71" s="127"/>
      <c r="F71" s="127"/>
      <c r="G71" s="127"/>
    </row>
    <row r="72" spans="2:22" ht="13.5" thickBot="1" x14ac:dyDescent="0.25">
      <c r="C72" s="127"/>
      <c r="D72" s="127"/>
      <c r="E72" s="127"/>
      <c r="F72" s="127"/>
      <c r="G72" s="127"/>
    </row>
  </sheetData>
  <mergeCells count="1">
    <mergeCell ref="B26:R26"/>
  </mergeCells>
  <phoneticPr fontId="0" type="noConversion"/>
  <pageMargins left="0.75" right="0.75" top="1" bottom="1" header="0" footer="0"/>
  <pageSetup paperSize="9" scale="55" fitToHeight="0"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V71"/>
  <sheetViews>
    <sheetView zoomScaleNormal="100" workbookViewId="0"/>
  </sheetViews>
  <sheetFormatPr baseColWidth="10" defaultRowHeight="12.75" x14ac:dyDescent="0.2"/>
  <cols>
    <col min="1" max="1" width="10.28515625" style="13" customWidth="1"/>
    <col min="2" max="2" width="32.85546875" style="13" bestFit="1" customWidth="1"/>
    <col min="3" max="7" width="11.28515625" style="13" bestFit="1" customWidth="1"/>
    <col min="8" max="8" width="11.28515625" style="13" customWidth="1"/>
    <col min="9" max="18" width="11.28515625" style="13" bestFit="1" customWidth="1"/>
    <col min="19" max="19" width="12.28515625" style="13" customWidth="1"/>
    <col min="20" max="20" width="12" style="13" customWidth="1"/>
    <col min="21" max="21" width="0.140625" style="13" hidden="1" customWidth="1"/>
    <col min="22" max="22" width="13.28515625" style="13" hidden="1" customWidth="1"/>
    <col min="23" max="63" width="12.28515625" style="13" customWidth="1"/>
    <col min="64" max="16384" width="11.42578125" style="13"/>
  </cols>
  <sheetData>
    <row r="2" spans="2:18" ht="40.5" customHeight="1" x14ac:dyDescent="0.2">
      <c r="B2" s="11"/>
    </row>
    <row r="3" spans="2:18" ht="27.95" customHeight="1" x14ac:dyDescent="0.2">
      <c r="B3" s="87"/>
      <c r="C3" s="81"/>
      <c r="D3" s="81"/>
      <c r="E3" s="81"/>
      <c r="F3" s="81"/>
      <c r="G3" s="81"/>
      <c r="H3" s="81"/>
      <c r="I3" s="81"/>
      <c r="J3" s="81"/>
      <c r="K3" s="81"/>
      <c r="L3" s="81"/>
      <c r="M3" s="81"/>
      <c r="N3" s="81"/>
      <c r="O3" s="81"/>
      <c r="P3" s="81"/>
      <c r="Q3" s="81"/>
      <c r="R3" s="81"/>
    </row>
    <row r="5" spans="2:18" ht="39" customHeight="1" x14ac:dyDescent="0.2">
      <c r="C5" s="44" t="s">
        <v>170</v>
      </c>
      <c r="D5" s="44" t="s">
        <v>175</v>
      </c>
      <c r="E5" s="44" t="s">
        <v>176</v>
      </c>
      <c r="F5" s="72" t="s">
        <v>179</v>
      </c>
      <c r="G5" s="44" t="s">
        <v>183</v>
      </c>
      <c r="H5" s="44" t="s">
        <v>247</v>
      </c>
      <c r="I5" s="44" t="s">
        <v>264</v>
      </c>
      <c r="J5" s="44" t="s">
        <v>268</v>
      </c>
    </row>
    <row r="6" spans="2:18" ht="17.100000000000001" customHeight="1" thickBot="1" x14ac:dyDescent="0.25">
      <c r="B6" s="66" t="s">
        <v>52</v>
      </c>
      <c r="C6" s="46">
        <v>5556</v>
      </c>
      <c r="D6" s="46">
        <v>4212</v>
      </c>
      <c r="E6" s="46">
        <v>6544</v>
      </c>
      <c r="F6" s="46">
        <v>5573</v>
      </c>
      <c r="G6" s="46">
        <v>5753</v>
      </c>
      <c r="H6" s="46">
        <v>5747</v>
      </c>
      <c r="I6" s="46">
        <v>4373</v>
      </c>
      <c r="J6" s="46">
        <v>4942</v>
      </c>
    </row>
    <row r="7" spans="2:18" ht="17.100000000000001" customHeight="1" thickBot="1" x14ac:dyDescent="0.25">
      <c r="B7" s="66" t="s">
        <v>53</v>
      </c>
      <c r="C7" s="46">
        <v>717</v>
      </c>
      <c r="D7" s="46">
        <v>363</v>
      </c>
      <c r="E7" s="46">
        <v>883</v>
      </c>
      <c r="F7" s="46">
        <v>723</v>
      </c>
      <c r="G7" s="46">
        <v>704</v>
      </c>
      <c r="H7" s="46">
        <v>676</v>
      </c>
      <c r="I7" s="46">
        <v>651</v>
      </c>
      <c r="J7" s="46">
        <v>667</v>
      </c>
    </row>
    <row r="8" spans="2:18" ht="17.100000000000001" customHeight="1" thickBot="1" x14ac:dyDescent="0.25">
      <c r="B8" s="66" t="s">
        <v>166</v>
      </c>
      <c r="C8" s="46">
        <v>796</v>
      </c>
      <c r="D8" s="46">
        <v>791</v>
      </c>
      <c r="E8" s="46">
        <v>828</v>
      </c>
      <c r="F8" s="46">
        <v>800</v>
      </c>
      <c r="G8" s="46">
        <v>1068</v>
      </c>
      <c r="H8" s="46">
        <v>1184</v>
      </c>
      <c r="I8" s="46">
        <v>686</v>
      </c>
      <c r="J8" s="46">
        <v>928</v>
      </c>
    </row>
    <row r="9" spans="2:18" ht="17.100000000000001" customHeight="1" thickBot="1" x14ac:dyDescent="0.25">
      <c r="B9" s="66" t="s">
        <v>47</v>
      </c>
      <c r="C9" s="46">
        <v>635</v>
      </c>
      <c r="D9" s="46">
        <v>365</v>
      </c>
      <c r="E9" s="46">
        <v>781</v>
      </c>
      <c r="F9" s="46">
        <v>729</v>
      </c>
      <c r="G9" s="46">
        <v>590</v>
      </c>
      <c r="H9" s="46">
        <v>570</v>
      </c>
      <c r="I9" s="46">
        <v>531</v>
      </c>
      <c r="J9" s="46">
        <v>647</v>
      </c>
    </row>
    <row r="10" spans="2:18" ht="17.100000000000001" customHeight="1" thickBot="1" x14ac:dyDescent="0.25">
      <c r="B10" s="66" t="s">
        <v>8</v>
      </c>
      <c r="C10" s="46">
        <v>2157</v>
      </c>
      <c r="D10" s="46">
        <v>1387</v>
      </c>
      <c r="E10" s="46">
        <v>2254</v>
      </c>
      <c r="F10" s="46">
        <v>2573</v>
      </c>
      <c r="G10" s="46">
        <v>2411</v>
      </c>
      <c r="H10" s="46">
        <v>1795</v>
      </c>
      <c r="I10" s="46">
        <v>1510</v>
      </c>
      <c r="J10" s="46">
        <v>1883</v>
      </c>
    </row>
    <row r="11" spans="2:18" s="79" customFormat="1" ht="17.100000000000001" customHeight="1" thickBot="1" x14ac:dyDescent="0.25">
      <c r="B11" s="66" t="s">
        <v>9</v>
      </c>
      <c r="C11" s="46">
        <v>536</v>
      </c>
      <c r="D11" s="46">
        <v>381</v>
      </c>
      <c r="E11" s="46">
        <v>510</v>
      </c>
      <c r="F11" s="46">
        <v>445</v>
      </c>
      <c r="G11" s="46">
        <v>591</v>
      </c>
      <c r="H11" s="46">
        <v>488</v>
      </c>
      <c r="I11" s="46">
        <v>427</v>
      </c>
      <c r="J11" s="46">
        <v>456</v>
      </c>
    </row>
    <row r="12" spans="2:18" s="79" customFormat="1" ht="17.100000000000001" customHeight="1" thickBot="1" x14ac:dyDescent="0.25">
      <c r="B12" s="66" t="s">
        <v>54</v>
      </c>
      <c r="C12" s="46">
        <v>2070</v>
      </c>
      <c r="D12" s="46">
        <v>1230</v>
      </c>
      <c r="E12" s="46">
        <v>1760</v>
      </c>
      <c r="F12" s="46">
        <v>1673</v>
      </c>
      <c r="G12" s="46">
        <v>1829</v>
      </c>
      <c r="H12" s="46">
        <v>1700</v>
      </c>
      <c r="I12" s="46">
        <v>1406</v>
      </c>
      <c r="J12" s="46">
        <v>1944</v>
      </c>
    </row>
    <row r="13" spans="2:18" s="79" customFormat="1" ht="17.100000000000001" customHeight="1" thickBot="1" x14ac:dyDescent="0.25">
      <c r="B13" s="66" t="s">
        <v>20</v>
      </c>
      <c r="C13" s="46">
        <v>1195</v>
      </c>
      <c r="D13" s="46">
        <v>748</v>
      </c>
      <c r="E13" s="46">
        <v>1004</v>
      </c>
      <c r="F13" s="46">
        <v>884</v>
      </c>
      <c r="G13" s="46">
        <v>1102</v>
      </c>
      <c r="H13" s="46">
        <v>1317</v>
      </c>
      <c r="I13" s="46">
        <v>1033</v>
      </c>
      <c r="J13" s="46">
        <v>1000</v>
      </c>
    </row>
    <row r="14" spans="2:18" s="79" customFormat="1" ht="17.100000000000001" customHeight="1" thickBot="1" x14ac:dyDescent="0.25">
      <c r="B14" s="66" t="s">
        <v>26</v>
      </c>
      <c r="C14" s="46">
        <v>3566</v>
      </c>
      <c r="D14" s="46">
        <v>2077</v>
      </c>
      <c r="E14" s="46">
        <v>3407</v>
      </c>
      <c r="F14" s="46">
        <v>3773</v>
      </c>
      <c r="G14" s="46">
        <v>4065</v>
      </c>
      <c r="H14" s="46">
        <v>3628</v>
      </c>
      <c r="I14" s="46">
        <v>3013</v>
      </c>
      <c r="J14" s="46">
        <v>3697</v>
      </c>
    </row>
    <row r="15" spans="2:18" s="79" customFormat="1" ht="17.100000000000001" customHeight="1" thickBot="1" x14ac:dyDescent="0.25">
      <c r="B15" s="66" t="s">
        <v>48</v>
      </c>
      <c r="C15" s="46">
        <v>3137</v>
      </c>
      <c r="D15" s="46">
        <v>2036</v>
      </c>
      <c r="E15" s="46">
        <v>2745</v>
      </c>
      <c r="F15" s="46">
        <v>2791</v>
      </c>
      <c r="G15" s="46">
        <v>2958</v>
      </c>
      <c r="H15" s="46">
        <v>2748</v>
      </c>
      <c r="I15" s="46">
        <v>2154</v>
      </c>
      <c r="J15" s="46">
        <v>2797</v>
      </c>
    </row>
    <row r="16" spans="2:18" ht="17.100000000000001" customHeight="1" thickBot="1" x14ac:dyDescent="0.25">
      <c r="B16" s="66" t="s">
        <v>21</v>
      </c>
      <c r="C16" s="46">
        <v>548</v>
      </c>
      <c r="D16" s="46">
        <v>276</v>
      </c>
      <c r="E16" s="46">
        <v>527</v>
      </c>
      <c r="F16" s="46">
        <v>488</v>
      </c>
      <c r="G16" s="46">
        <v>524</v>
      </c>
      <c r="H16" s="46">
        <v>508</v>
      </c>
      <c r="I16" s="46">
        <v>392</v>
      </c>
      <c r="J16" s="46">
        <v>528</v>
      </c>
    </row>
    <row r="17" spans="2:18" ht="17.100000000000001" customHeight="1" thickBot="1" x14ac:dyDescent="0.25">
      <c r="B17" s="66" t="s">
        <v>10</v>
      </c>
      <c r="C17" s="46">
        <v>2065</v>
      </c>
      <c r="D17" s="46">
        <v>1603</v>
      </c>
      <c r="E17" s="46">
        <v>2414</v>
      </c>
      <c r="F17" s="46">
        <v>2418</v>
      </c>
      <c r="G17" s="46">
        <v>2179</v>
      </c>
      <c r="H17" s="46">
        <v>2298</v>
      </c>
      <c r="I17" s="46">
        <v>1818</v>
      </c>
      <c r="J17" s="46">
        <v>2085</v>
      </c>
    </row>
    <row r="18" spans="2:18" ht="17.100000000000001" customHeight="1" thickBot="1" x14ac:dyDescent="0.25">
      <c r="B18" s="66" t="s">
        <v>167</v>
      </c>
      <c r="C18" s="46">
        <v>6453</v>
      </c>
      <c r="D18" s="46">
        <v>3693</v>
      </c>
      <c r="E18" s="46">
        <v>5261</v>
      </c>
      <c r="F18" s="46">
        <v>5343</v>
      </c>
      <c r="G18" s="46">
        <v>6789</v>
      </c>
      <c r="H18" s="46">
        <v>5871</v>
      </c>
      <c r="I18" s="46">
        <v>4995</v>
      </c>
      <c r="J18" s="46">
        <v>5608</v>
      </c>
    </row>
    <row r="19" spans="2:18" ht="17.100000000000001" customHeight="1" thickBot="1" x14ac:dyDescent="0.25">
      <c r="B19" s="66" t="s">
        <v>168</v>
      </c>
      <c r="C19" s="46">
        <v>672</v>
      </c>
      <c r="D19" s="46">
        <v>559</v>
      </c>
      <c r="E19" s="46">
        <v>597</v>
      </c>
      <c r="F19" s="46">
        <v>908</v>
      </c>
      <c r="G19" s="46">
        <v>625</v>
      </c>
      <c r="H19" s="46">
        <v>727</v>
      </c>
      <c r="I19" s="46">
        <v>381</v>
      </c>
      <c r="J19" s="46">
        <v>485</v>
      </c>
    </row>
    <row r="20" spans="2:18" ht="17.100000000000001" customHeight="1" thickBot="1" x14ac:dyDescent="0.25">
      <c r="B20" s="66" t="s">
        <v>169</v>
      </c>
      <c r="C20" s="46">
        <v>259</v>
      </c>
      <c r="D20" s="46">
        <v>236</v>
      </c>
      <c r="E20" s="46">
        <v>282</v>
      </c>
      <c r="F20" s="46">
        <v>280</v>
      </c>
      <c r="G20" s="46">
        <v>291</v>
      </c>
      <c r="H20" s="46">
        <v>294</v>
      </c>
      <c r="I20" s="46">
        <v>222</v>
      </c>
      <c r="J20" s="46">
        <v>259</v>
      </c>
    </row>
    <row r="21" spans="2:18" ht="17.100000000000001" customHeight="1" thickBot="1" x14ac:dyDescent="0.25">
      <c r="B21" s="66" t="s">
        <v>51</v>
      </c>
      <c r="C21" s="46">
        <v>1874</v>
      </c>
      <c r="D21" s="46">
        <v>1214</v>
      </c>
      <c r="E21" s="46">
        <v>2425</v>
      </c>
      <c r="F21" s="46">
        <v>2320</v>
      </c>
      <c r="G21" s="46">
        <v>2640</v>
      </c>
      <c r="H21" s="46">
        <v>2358</v>
      </c>
      <c r="I21" s="46">
        <v>1706</v>
      </c>
      <c r="J21" s="46">
        <v>2272</v>
      </c>
    </row>
    <row r="22" spans="2:18" ht="17.100000000000001" customHeight="1" thickBot="1" x14ac:dyDescent="0.25">
      <c r="B22" s="66" t="s">
        <v>11</v>
      </c>
      <c r="C22" s="46">
        <v>172</v>
      </c>
      <c r="D22" s="46">
        <v>126</v>
      </c>
      <c r="E22" s="46">
        <v>224</v>
      </c>
      <c r="F22" s="46">
        <v>232</v>
      </c>
      <c r="G22" s="46">
        <v>237</v>
      </c>
      <c r="H22" s="46">
        <v>242</v>
      </c>
      <c r="I22" s="46">
        <v>149</v>
      </c>
      <c r="J22" s="46">
        <v>179</v>
      </c>
    </row>
    <row r="23" spans="2:18" ht="17.100000000000001" customHeight="1" thickBot="1" x14ac:dyDescent="0.25">
      <c r="B23" s="68" t="s">
        <v>22</v>
      </c>
      <c r="C23" s="69">
        <f t="shared" ref="C23:D23" si="0">SUM(C6:C22)</f>
        <v>32408</v>
      </c>
      <c r="D23" s="69">
        <f t="shared" si="0"/>
        <v>21297</v>
      </c>
      <c r="E23" s="69">
        <f t="shared" ref="E23:J23" si="1">SUM(E6:E22)</f>
        <v>32446</v>
      </c>
      <c r="F23" s="69">
        <f t="shared" si="1"/>
        <v>31953</v>
      </c>
      <c r="G23" s="69">
        <f t="shared" si="1"/>
        <v>34356</v>
      </c>
      <c r="H23" s="69">
        <f t="shared" si="1"/>
        <v>32151</v>
      </c>
      <c r="I23" s="69">
        <f t="shared" si="1"/>
        <v>25447</v>
      </c>
      <c r="J23" s="69">
        <f t="shared" si="1"/>
        <v>30377</v>
      </c>
    </row>
    <row r="24" spans="2:18" ht="15.75" customHeight="1" x14ac:dyDescent="0.2">
      <c r="C24" s="25"/>
      <c r="G24" s="25"/>
    </row>
    <row r="25" spans="2:18" ht="39" customHeight="1" x14ac:dyDescent="0.2">
      <c r="B25" s="70"/>
      <c r="C25" s="70"/>
      <c r="D25" s="70"/>
      <c r="E25" s="70"/>
      <c r="F25" s="81"/>
      <c r="G25" s="81"/>
      <c r="H25" s="81"/>
      <c r="I25" s="81"/>
      <c r="J25" s="81"/>
      <c r="K25" s="81"/>
      <c r="L25" s="81"/>
      <c r="M25" s="81"/>
      <c r="N25" s="81"/>
      <c r="O25" s="81"/>
      <c r="P25" s="81"/>
      <c r="Q25" s="81"/>
      <c r="R25" s="81"/>
    </row>
    <row r="27" spans="2:18" ht="39" customHeight="1" x14ac:dyDescent="0.2">
      <c r="C27" s="45" t="s">
        <v>184</v>
      </c>
      <c r="D27" s="45" t="s">
        <v>248</v>
      </c>
      <c r="E27" s="45" t="s">
        <v>265</v>
      </c>
      <c r="F27" s="45" t="s">
        <v>269</v>
      </c>
    </row>
    <row r="28" spans="2:18" ht="17.100000000000001" customHeight="1" thickBot="1" x14ac:dyDescent="0.25">
      <c r="B28" s="66" t="s">
        <v>52</v>
      </c>
      <c r="C28" s="42">
        <f t="shared" ref="C28:F45" si="2">+(G6-C6)/C6</f>
        <v>3.5457163426925849E-2</v>
      </c>
      <c r="D28" s="42">
        <f t="shared" si="2"/>
        <v>0.36443494776828111</v>
      </c>
      <c r="E28" s="42">
        <f t="shared" si="2"/>
        <v>-0.33175427872860636</v>
      </c>
      <c r="F28" s="42">
        <f t="shared" si="2"/>
        <v>-0.11322447514803517</v>
      </c>
    </row>
    <row r="29" spans="2:18" ht="17.100000000000001" customHeight="1" thickBot="1" x14ac:dyDescent="0.25">
      <c r="B29" s="66" t="s">
        <v>53</v>
      </c>
      <c r="C29" s="42">
        <f t="shared" si="2"/>
        <v>-1.813110181311018E-2</v>
      </c>
      <c r="D29" s="42">
        <f t="shared" si="2"/>
        <v>0.86225895316804413</v>
      </c>
      <c r="E29" s="42">
        <f t="shared" si="2"/>
        <v>-0.26274065685164211</v>
      </c>
      <c r="F29" s="42">
        <f t="shared" si="2"/>
        <v>-7.7455048409405258E-2</v>
      </c>
    </row>
    <row r="30" spans="2:18" ht="17.100000000000001" customHeight="1" thickBot="1" x14ac:dyDescent="0.25">
      <c r="B30" s="66" t="s">
        <v>166</v>
      </c>
      <c r="C30" s="42">
        <f t="shared" si="2"/>
        <v>0.34170854271356782</v>
      </c>
      <c r="D30" s="42">
        <f t="shared" si="2"/>
        <v>0.4968394437420986</v>
      </c>
      <c r="E30" s="42">
        <f t="shared" si="2"/>
        <v>-0.17149758454106281</v>
      </c>
      <c r="F30" s="42">
        <f t="shared" si="2"/>
        <v>0.16</v>
      </c>
    </row>
    <row r="31" spans="2:18" ht="17.100000000000001" customHeight="1" thickBot="1" x14ac:dyDescent="0.25">
      <c r="B31" s="66" t="s">
        <v>47</v>
      </c>
      <c r="C31" s="42">
        <f t="shared" si="2"/>
        <v>-7.0866141732283464E-2</v>
      </c>
      <c r="D31" s="42">
        <f t="shared" si="2"/>
        <v>0.56164383561643838</v>
      </c>
      <c r="E31" s="42">
        <f t="shared" si="2"/>
        <v>-0.3201024327784891</v>
      </c>
      <c r="F31" s="42">
        <f t="shared" si="2"/>
        <v>-0.11248285322359397</v>
      </c>
    </row>
    <row r="32" spans="2:18" ht="17.100000000000001" customHeight="1" thickBot="1" x14ac:dyDescent="0.25">
      <c r="B32" s="66" t="s">
        <v>8</v>
      </c>
      <c r="C32" s="42">
        <f t="shared" si="2"/>
        <v>0.1177561427909133</v>
      </c>
      <c r="D32" s="42">
        <f t="shared" si="2"/>
        <v>0.29416005767844267</v>
      </c>
      <c r="E32" s="42">
        <f t="shared" si="2"/>
        <v>-0.33007985803016859</v>
      </c>
      <c r="F32" s="42">
        <f t="shared" si="2"/>
        <v>-0.26816945200155462</v>
      </c>
    </row>
    <row r="33" spans="2:6" ht="17.100000000000001" customHeight="1" thickBot="1" x14ac:dyDescent="0.25">
      <c r="B33" s="66" t="s">
        <v>9</v>
      </c>
      <c r="C33" s="42">
        <f t="shared" si="2"/>
        <v>0.10261194029850747</v>
      </c>
      <c r="D33" s="42">
        <f t="shared" si="2"/>
        <v>0.28083989501312334</v>
      </c>
      <c r="E33" s="42">
        <f t="shared" si="2"/>
        <v>-0.16274509803921569</v>
      </c>
      <c r="F33" s="42">
        <f t="shared" si="2"/>
        <v>2.4719101123595506E-2</v>
      </c>
    </row>
    <row r="34" spans="2:6" ht="17.100000000000001" customHeight="1" thickBot="1" x14ac:dyDescent="0.25">
      <c r="B34" s="66" t="s">
        <v>54</v>
      </c>
      <c r="C34" s="42">
        <f t="shared" si="2"/>
        <v>-0.11642512077294687</v>
      </c>
      <c r="D34" s="42">
        <f t="shared" si="2"/>
        <v>0.38211382113821141</v>
      </c>
      <c r="E34" s="42">
        <f t="shared" si="2"/>
        <v>-0.20113636363636364</v>
      </c>
      <c r="F34" s="42">
        <f t="shared" si="2"/>
        <v>0.16198445905558875</v>
      </c>
    </row>
    <row r="35" spans="2:6" ht="17.100000000000001" customHeight="1" thickBot="1" x14ac:dyDescent="0.25">
      <c r="B35" s="66" t="s">
        <v>49</v>
      </c>
      <c r="C35" s="42">
        <f t="shared" si="2"/>
        <v>-7.7824267782426779E-2</v>
      </c>
      <c r="D35" s="42">
        <f t="shared" si="2"/>
        <v>0.76069518716577544</v>
      </c>
      <c r="E35" s="42">
        <f t="shared" si="2"/>
        <v>2.8884462151394421E-2</v>
      </c>
      <c r="F35" s="42">
        <f t="shared" si="2"/>
        <v>0.13122171945701358</v>
      </c>
    </row>
    <row r="36" spans="2:6" ht="17.100000000000001" customHeight="1" thickBot="1" x14ac:dyDescent="0.25">
      <c r="B36" s="66" t="s">
        <v>26</v>
      </c>
      <c r="C36" s="42">
        <f t="shared" si="2"/>
        <v>0.13993269770050476</v>
      </c>
      <c r="D36" s="42">
        <f t="shared" si="2"/>
        <v>0.74675012036591237</v>
      </c>
      <c r="E36" s="42">
        <f t="shared" si="2"/>
        <v>-0.11564426181391253</v>
      </c>
      <c r="F36" s="42">
        <f t="shared" si="2"/>
        <v>-2.014312218393851E-2</v>
      </c>
    </row>
    <row r="37" spans="2:6" ht="17.100000000000001" customHeight="1" thickBot="1" x14ac:dyDescent="0.25">
      <c r="B37" s="66" t="s">
        <v>48</v>
      </c>
      <c r="C37" s="42">
        <f t="shared" si="2"/>
        <v>-5.7060886197003509E-2</v>
      </c>
      <c r="D37" s="42">
        <f t="shared" si="2"/>
        <v>0.34970530451866405</v>
      </c>
      <c r="E37" s="42">
        <f t="shared" si="2"/>
        <v>-0.21530054644808744</v>
      </c>
      <c r="F37" s="42">
        <f t="shared" si="2"/>
        <v>2.149767108563239E-3</v>
      </c>
    </row>
    <row r="38" spans="2:6" ht="17.100000000000001" customHeight="1" thickBot="1" x14ac:dyDescent="0.25">
      <c r="B38" s="66" t="s">
        <v>21</v>
      </c>
      <c r="C38" s="42">
        <f t="shared" si="2"/>
        <v>-4.3795620437956206E-2</v>
      </c>
      <c r="D38" s="42">
        <f t="shared" si="2"/>
        <v>0.84057971014492749</v>
      </c>
      <c r="E38" s="42">
        <f t="shared" si="2"/>
        <v>-0.25616698292220114</v>
      </c>
      <c r="F38" s="42">
        <f t="shared" si="2"/>
        <v>8.1967213114754092E-2</v>
      </c>
    </row>
    <row r="39" spans="2:6" ht="17.100000000000001" customHeight="1" thickBot="1" x14ac:dyDescent="0.25">
      <c r="B39" s="66" t="s">
        <v>10</v>
      </c>
      <c r="C39" s="42">
        <f t="shared" si="2"/>
        <v>5.5205811138014531E-2</v>
      </c>
      <c r="D39" s="42">
        <f t="shared" si="2"/>
        <v>0.43356207111665629</v>
      </c>
      <c r="E39" s="42">
        <f t="shared" si="2"/>
        <v>-0.24689312344656172</v>
      </c>
      <c r="F39" s="42">
        <f t="shared" si="2"/>
        <v>-0.13771712158808933</v>
      </c>
    </row>
    <row r="40" spans="2:6" ht="17.100000000000001" customHeight="1" thickBot="1" x14ac:dyDescent="0.25">
      <c r="B40" s="66" t="s">
        <v>167</v>
      </c>
      <c r="C40" s="42">
        <f t="shared" si="2"/>
        <v>5.2068805206880522E-2</v>
      </c>
      <c r="D40" s="42">
        <f t="shared" si="2"/>
        <v>0.58976441917140532</v>
      </c>
      <c r="E40" s="42">
        <f t="shared" si="2"/>
        <v>-5.0560729899258694E-2</v>
      </c>
      <c r="F40" s="42">
        <f t="shared" si="2"/>
        <v>4.959760434212989E-2</v>
      </c>
    </row>
    <row r="41" spans="2:6" ht="17.100000000000001" customHeight="1" thickBot="1" x14ac:dyDescent="0.25">
      <c r="B41" s="66" t="s">
        <v>168</v>
      </c>
      <c r="C41" s="42">
        <f t="shared" si="2"/>
        <v>-6.9940476190476192E-2</v>
      </c>
      <c r="D41" s="42">
        <f t="shared" si="2"/>
        <v>0.30053667262969591</v>
      </c>
      <c r="E41" s="42">
        <f t="shared" si="2"/>
        <v>-0.36180904522613067</v>
      </c>
      <c r="F41" s="42">
        <f t="shared" si="2"/>
        <v>-0.46585903083700442</v>
      </c>
    </row>
    <row r="42" spans="2:6" ht="17.100000000000001" customHeight="1" thickBot="1" x14ac:dyDescent="0.25">
      <c r="B42" s="66" t="s">
        <v>169</v>
      </c>
      <c r="C42" s="42">
        <f t="shared" si="2"/>
        <v>0.12355212355212356</v>
      </c>
      <c r="D42" s="42">
        <f t="shared" si="2"/>
        <v>0.24576271186440679</v>
      </c>
      <c r="E42" s="42">
        <f t="shared" si="2"/>
        <v>-0.21276595744680851</v>
      </c>
      <c r="F42" s="42">
        <f t="shared" si="2"/>
        <v>-7.4999999999999997E-2</v>
      </c>
    </row>
    <row r="43" spans="2:6" ht="17.100000000000001" customHeight="1" thickBot="1" x14ac:dyDescent="0.25">
      <c r="B43" s="66" t="s">
        <v>51</v>
      </c>
      <c r="C43" s="42">
        <f t="shared" si="2"/>
        <v>0.40875133404482389</v>
      </c>
      <c r="D43" s="42">
        <f t="shared" si="2"/>
        <v>0.94233937397034595</v>
      </c>
      <c r="E43" s="42">
        <f t="shared" si="2"/>
        <v>-0.29649484536082477</v>
      </c>
      <c r="F43" s="42">
        <f t="shared" si="2"/>
        <v>-2.0689655172413793E-2</v>
      </c>
    </row>
    <row r="44" spans="2:6" ht="17.100000000000001" customHeight="1" thickBot="1" x14ac:dyDescent="0.25">
      <c r="B44" s="66" t="s">
        <v>11</v>
      </c>
      <c r="C44" s="42">
        <f t="shared" si="2"/>
        <v>0.37790697674418605</v>
      </c>
      <c r="D44" s="42">
        <f t="shared" si="2"/>
        <v>0.92063492063492058</v>
      </c>
      <c r="E44" s="42">
        <f t="shared" si="2"/>
        <v>-0.33482142857142855</v>
      </c>
      <c r="F44" s="42">
        <f t="shared" si="2"/>
        <v>-0.22844827586206898</v>
      </c>
    </row>
    <row r="45" spans="2:6" ht="17.100000000000001" customHeight="1" thickBot="1" x14ac:dyDescent="0.25">
      <c r="B45" s="68" t="s">
        <v>22</v>
      </c>
      <c r="C45" s="77">
        <f t="shared" si="2"/>
        <v>6.0108615156751422E-2</v>
      </c>
      <c r="D45" s="77">
        <f t="shared" si="2"/>
        <v>0.50964924637272857</v>
      </c>
      <c r="E45" s="77">
        <f t="shared" si="2"/>
        <v>-0.2157122603710781</v>
      </c>
      <c r="F45" s="77">
        <f t="shared" si="2"/>
        <v>-4.9322442337182734E-2</v>
      </c>
    </row>
    <row r="51" spans="2:22" ht="39" customHeight="1" x14ac:dyDescent="0.2">
      <c r="C51" s="44" t="s">
        <v>170</v>
      </c>
      <c r="D51" s="44" t="s">
        <v>175</v>
      </c>
      <c r="E51" s="44" t="s">
        <v>176</v>
      </c>
      <c r="F51" s="72" t="s">
        <v>179</v>
      </c>
      <c r="G51" s="44" t="s">
        <v>183</v>
      </c>
      <c r="H51" s="44" t="s">
        <v>247</v>
      </c>
      <c r="I51" s="44" t="s">
        <v>264</v>
      </c>
      <c r="J51" s="44" t="s">
        <v>268</v>
      </c>
    </row>
    <row r="52" spans="2:22" ht="15" thickBot="1" x14ac:dyDescent="0.25">
      <c r="B52" s="66" t="s">
        <v>52</v>
      </c>
      <c r="C52" s="127">
        <f>+C6/U52*100000</f>
        <v>64.337657365845388</v>
      </c>
      <c r="D52" s="127">
        <f>+D6/U52*100000</f>
        <v>48.774336361580417</v>
      </c>
      <c r="E52" s="127">
        <f>+E6/U52*100000</f>
        <v>75.778551080290185</v>
      </c>
      <c r="F52" s="127">
        <f>+F6/U52*100000</f>
        <v>64.534514848786245</v>
      </c>
      <c r="G52" s="127">
        <f>+G6/V52*100000</f>
        <v>66.568813326722349</v>
      </c>
      <c r="H52" s="127">
        <f>+H6/$V52*100000</f>
        <v>66.499386439887601</v>
      </c>
      <c r="I52" s="127">
        <f>+I6/$V52*100000</f>
        <v>50.600629354729158</v>
      </c>
      <c r="J52" s="127">
        <f>+J6/$V52*100000</f>
        <v>57.184612456224905</v>
      </c>
      <c r="U52" s="13">
        <v>8635689</v>
      </c>
      <c r="V52" s="13">
        <v>8642185</v>
      </c>
    </row>
    <row r="53" spans="2:22" ht="15" thickBot="1" x14ac:dyDescent="0.25">
      <c r="B53" s="66" t="s">
        <v>53</v>
      </c>
      <c r="C53" s="127">
        <f t="shared" ref="C53:C69" si="3">+C7/U53*100000</f>
        <v>53.934470746379361</v>
      </c>
      <c r="D53" s="127">
        <f t="shared" ref="D53:D69" si="4">+D7/U53*100000</f>
        <v>27.305736235614656</v>
      </c>
      <c r="E53" s="127">
        <f t="shared" ref="E53:E69" si="5">+E7/U53*100000</f>
        <v>66.421391449167317</v>
      </c>
      <c r="F53" s="127">
        <f t="shared" ref="F53:G53" si="6">+F7/U53*100000</f>
        <v>54.385805229612657</v>
      </c>
      <c r="G53" s="127">
        <f t="shared" si="6"/>
        <v>53.081557853243062</v>
      </c>
      <c r="H53" s="127">
        <f t="shared" ref="H53:J69" si="7">+H7/$V53*100000</f>
        <v>50.970359529534541</v>
      </c>
      <c r="I53" s="127">
        <f t="shared" si="7"/>
        <v>49.085361026223339</v>
      </c>
      <c r="J53" s="127">
        <f t="shared" si="7"/>
        <v>50.291760068342505</v>
      </c>
      <c r="U53" s="13">
        <v>1329391</v>
      </c>
      <c r="V53" s="13">
        <v>1326261</v>
      </c>
    </row>
    <row r="54" spans="2:22" ht="15" thickBot="1" x14ac:dyDescent="0.25">
      <c r="B54" s="66" t="s">
        <v>166</v>
      </c>
      <c r="C54" s="127">
        <f t="shared" si="3"/>
        <v>78.132361717498512</v>
      </c>
      <c r="D54" s="127">
        <f t="shared" si="4"/>
        <v>77.641580550931309</v>
      </c>
      <c r="E54" s="127">
        <f t="shared" si="5"/>
        <v>81.273361183528593</v>
      </c>
      <c r="F54" s="127">
        <f t="shared" ref="F54:G54" si="8">+F8/U54*100000</f>
        <v>78.524986650752268</v>
      </c>
      <c r="G54" s="127">
        <f t="shared" si="8"/>
        <v>105.55529199677405</v>
      </c>
      <c r="H54" s="127">
        <f t="shared" si="7"/>
        <v>117.02009899267833</v>
      </c>
      <c r="I54" s="127">
        <f t="shared" si="7"/>
        <v>67.800496544744377</v>
      </c>
      <c r="J54" s="127">
        <f t="shared" si="7"/>
        <v>91.718455967234377</v>
      </c>
      <c r="U54" s="13">
        <v>1018784</v>
      </c>
      <c r="V54" s="13">
        <v>1011792</v>
      </c>
    </row>
    <row r="55" spans="2:22" ht="15" thickBot="1" x14ac:dyDescent="0.25">
      <c r="B55" s="66" t="s">
        <v>47</v>
      </c>
      <c r="C55" s="127">
        <f t="shared" si="3"/>
        <v>54.202022460976679</v>
      </c>
      <c r="D55" s="127">
        <f t="shared" si="4"/>
        <v>31.155493225600765</v>
      </c>
      <c r="E55" s="127">
        <f t="shared" si="5"/>
        <v>66.66421975121699</v>
      </c>
      <c r="F55" s="127">
        <f t="shared" ref="F55:G55" si="9">+F9/U55*100000</f>
        <v>62.225628935514962</v>
      </c>
      <c r="G55" s="127">
        <f t="shared" si="9"/>
        <v>50.298037183037117</v>
      </c>
      <c r="H55" s="127">
        <f t="shared" si="7"/>
        <v>48.593018973442639</v>
      </c>
      <c r="I55" s="127">
        <f t="shared" si="7"/>
        <v>45.268233464733406</v>
      </c>
      <c r="J55" s="127">
        <f t="shared" si="7"/>
        <v>55.157339080381377</v>
      </c>
      <c r="U55" s="13">
        <v>1171543</v>
      </c>
      <c r="V55" s="13">
        <v>1173008</v>
      </c>
    </row>
    <row r="56" spans="2:22" ht="15" thickBot="1" x14ac:dyDescent="0.25">
      <c r="B56" s="66" t="s">
        <v>8</v>
      </c>
      <c r="C56" s="127">
        <f t="shared" si="3"/>
        <v>99.129024904961142</v>
      </c>
      <c r="D56" s="127">
        <f t="shared" si="4"/>
        <v>63.742214901799308</v>
      </c>
      <c r="E56" s="127">
        <f t="shared" si="5"/>
        <v>103.58684382743738</v>
      </c>
      <c r="F56" s="127">
        <f t="shared" ref="F56:G56" si="10">+F10/U56*100000</f>
        <v>118.24709368589014</v>
      </c>
      <c r="G56" s="127">
        <f t="shared" si="10"/>
        <v>110.95545950562922</v>
      </c>
      <c r="H56" s="127">
        <f t="shared" si="7"/>
        <v>82.606822817339051</v>
      </c>
      <c r="I56" s="127">
        <f t="shared" si="7"/>
        <v>69.490976297594415</v>
      </c>
      <c r="J56" s="127">
        <f t="shared" si="7"/>
        <v>86.656628058523367</v>
      </c>
      <c r="U56" s="13">
        <v>2175952</v>
      </c>
      <c r="V56" s="13">
        <v>2172944</v>
      </c>
    </row>
    <row r="57" spans="2:22" ht="15" thickBot="1" x14ac:dyDescent="0.25">
      <c r="B57" s="66" t="s">
        <v>9</v>
      </c>
      <c r="C57" s="127">
        <f t="shared" si="3"/>
        <v>91.953234231993207</v>
      </c>
      <c r="D57" s="127">
        <f t="shared" si="4"/>
        <v>65.362280302965317</v>
      </c>
      <c r="E57" s="127">
        <f t="shared" si="5"/>
        <v>87.492816153575617</v>
      </c>
      <c r="F57" s="127">
        <f t="shared" ref="F57:G57" si="11">+F11/U57*100000</f>
        <v>76.341770957531679</v>
      </c>
      <c r="G57" s="127">
        <f t="shared" si="11"/>
        <v>101.1108506827121</v>
      </c>
      <c r="H57" s="127">
        <f t="shared" si="7"/>
        <v>83.489162661867184</v>
      </c>
      <c r="I57" s="127">
        <f t="shared" si="7"/>
        <v>73.05301732913378</v>
      </c>
      <c r="J57" s="127">
        <f t="shared" si="7"/>
        <v>78.014463470925079</v>
      </c>
      <c r="U57" s="13">
        <v>582905</v>
      </c>
      <c r="V57" s="13">
        <v>584507</v>
      </c>
    </row>
    <row r="58" spans="2:22" ht="15" thickBot="1" x14ac:dyDescent="0.25">
      <c r="B58" s="66" t="s">
        <v>55</v>
      </c>
      <c r="C58" s="127">
        <f t="shared" si="3"/>
        <v>86.433021923923917</v>
      </c>
      <c r="D58" s="127">
        <f t="shared" si="4"/>
        <v>51.358752157693921</v>
      </c>
      <c r="E58" s="127">
        <f t="shared" si="5"/>
        <v>73.488946176862839</v>
      </c>
      <c r="F58" s="127">
        <f t="shared" ref="F58:G58" si="12">+F12/U58*100000</f>
        <v>69.856253951074734</v>
      </c>
      <c r="G58" s="127">
        <f t="shared" si="12"/>
        <v>76.747516615690486</v>
      </c>
      <c r="H58" s="127">
        <f t="shared" si="7"/>
        <v>71.334487833063861</v>
      </c>
      <c r="I58" s="127">
        <f t="shared" si="7"/>
        <v>58.997817584286949</v>
      </c>
      <c r="J58" s="127">
        <f t="shared" si="7"/>
        <v>81.573084910280102</v>
      </c>
      <c r="U58" s="13">
        <v>2394918</v>
      </c>
      <c r="V58" s="13">
        <v>2383139</v>
      </c>
    </row>
    <row r="59" spans="2:22" ht="15" thickBot="1" x14ac:dyDescent="0.25">
      <c r="B59" s="66" t="s">
        <v>49</v>
      </c>
      <c r="C59" s="127">
        <f t="shared" si="3"/>
        <v>58.428893503440456</v>
      </c>
      <c r="D59" s="127">
        <f t="shared" si="4"/>
        <v>36.573064720145162</v>
      </c>
      <c r="E59" s="127">
        <f t="shared" si="5"/>
        <v>49.090049437200186</v>
      </c>
      <c r="F59" s="127">
        <f t="shared" ref="F59:G59" si="13">+F13/U59*100000</f>
        <v>43.222712851080644</v>
      </c>
      <c r="G59" s="127">
        <f t="shared" si="13"/>
        <v>53.767585464601709</v>
      </c>
      <c r="H59" s="127">
        <f t="shared" si="7"/>
        <v>64.257631630563026</v>
      </c>
      <c r="I59" s="127">
        <f t="shared" si="7"/>
        <v>50.401012509014123</v>
      </c>
      <c r="J59" s="127">
        <f t="shared" si="7"/>
        <v>48.790912399820058</v>
      </c>
      <c r="U59" s="13">
        <v>2045221</v>
      </c>
      <c r="V59" s="13">
        <v>2049562</v>
      </c>
    </row>
    <row r="60" spans="2:22" ht="15" thickBot="1" x14ac:dyDescent="0.25">
      <c r="B60" s="66" t="s">
        <v>26</v>
      </c>
      <c r="C60" s="127">
        <f t="shared" si="3"/>
        <v>45.832653747924773</v>
      </c>
      <c r="D60" s="127">
        <f t="shared" si="4"/>
        <v>26.695014535737453</v>
      </c>
      <c r="E60" s="127">
        <f t="shared" si="5"/>
        <v>43.789077767577034</v>
      </c>
      <c r="F60" s="127">
        <f t="shared" ref="F60:G60" si="14">+F14/U60*100000</f>
        <v>48.493158326113345</v>
      </c>
      <c r="G60" s="127">
        <f t="shared" si="14"/>
        <v>52.361335205031018</v>
      </c>
      <c r="H60" s="127">
        <f t="shared" si="7"/>
        <v>46.732330657774298</v>
      </c>
      <c r="I60" s="127">
        <f t="shared" si="7"/>
        <v>38.810505036348943</v>
      </c>
      <c r="J60" s="127">
        <f t="shared" si="7"/>
        <v>47.621120849446413</v>
      </c>
      <c r="U60" s="13">
        <v>7780479</v>
      </c>
      <c r="V60" s="13">
        <v>7763362</v>
      </c>
    </row>
    <row r="61" spans="2:22" ht="15" thickBot="1" x14ac:dyDescent="0.25">
      <c r="B61" s="66" t="s">
        <v>246</v>
      </c>
      <c r="C61" s="127">
        <f t="shared" si="3"/>
        <v>62.028495934533346</v>
      </c>
      <c r="D61" s="127">
        <f t="shared" si="4"/>
        <v>40.258214129011762</v>
      </c>
      <c r="E61" s="127">
        <f t="shared" si="5"/>
        <v>54.277405591423026</v>
      </c>
      <c r="F61" s="127">
        <f t="shared" ref="F61:G61" si="15">+F15/U61*100000</f>
        <v>55.186972315359441</v>
      </c>
      <c r="G61" s="127">
        <f t="shared" si="15"/>
        <v>58.480017745660554</v>
      </c>
      <c r="H61" s="127">
        <f t="shared" si="7"/>
        <v>54.328292347895612</v>
      </c>
      <c r="I61" s="127">
        <f t="shared" si="7"/>
        <v>42.584840508503326</v>
      </c>
      <c r="J61" s="127">
        <f t="shared" si="7"/>
        <v>55.297028274040763</v>
      </c>
      <c r="U61" s="13">
        <v>5057353</v>
      </c>
      <c r="V61" s="13">
        <v>5058138</v>
      </c>
    </row>
    <row r="62" spans="2:22" ht="15" thickBot="1" x14ac:dyDescent="0.25">
      <c r="B62" s="66" t="s">
        <v>21</v>
      </c>
      <c r="C62" s="127">
        <f t="shared" si="3"/>
        <v>51.504388681440659</v>
      </c>
      <c r="D62" s="127">
        <f t="shared" si="4"/>
        <v>25.940166562185439</v>
      </c>
      <c r="E62" s="127">
        <f t="shared" si="5"/>
        <v>49.530680356056983</v>
      </c>
      <c r="F62" s="127">
        <f t="shared" ref="F62:G62" si="16">+F16/U62*100000</f>
        <v>45.8652220374873</v>
      </c>
      <c r="G62" s="127">
        <f t="shared" si="16"/>
        <v>49.457244495285991</v>
      </c>
      <c r="H62" s="127">
        <f t="shared" si="7"/>
        <v>47.94709962520092</v>
      </c>
      <c r="I62" s="127">
        <f t="shared" si="7"/>
        <v>36.998549317084176</v>
      </c>
      <c r="J62" s="127">
        <f t="shared" si="7"/>
        <v>49.834780712807259</v>
      </c>
      <c r="U62" s="13">
        <v>1063987</v>
      </c>
      <c r="V62" s="13">
        <v>1059501</v>
      </c>
    </row>
    <row r="63" spans="2:22" ht="15" thickBot="1" x14ac:dyDescent="0.25">
      <c r="B63" s="66" t="s">
        <v>10</v>
      </c>
      <c r="C63" s="127">
        <f t="shared" si="3"/>
        <v>76.429990313932947</v>
      </c>
      <c r="D63" s="127">
        <f t="shared" si="4"/>
        <v>59.330399260646253</v>
      </c>
      <c r="E63" s="127">
        <f t="shared" si="5"/>
        <v>89.347213858515317</v>
      </c>
      <c r="F63" s="127">
        <f t="shared" ref="F63:G63" si="17">+F17/U63*100000</f>
        <v>89.495262265903079</v>
      </c>
      <c r="G63" s="127">
        <f t="shared" si="17"/>
        <v>80.834086090712987</v>
      </c>
      <c r="H63" s="127">
        <f t="shared" si="7"/>
        <v>85.248613968085564</v>
      </c>
      <c r="I63" s="127">
        <f t="shared" si="7"/>
        <v>67.442114966918865</v>
      </c>
      <c r="J63" s="127">
        <f t="shared" si="7"/>
        <v>77.346980036317831</v>
      </c>
      <c r="U63" s="13">
        <v>2701819</v>
      </c>
      <c r="V63" s="13">
        <v>2695645</v>
      </c>
    </row>
    <row r="64" spans="2:22" ht="15" thickBot="1" x14ac:dyDescent="0.25">
      <c r="B64" s="66" t="s">
        <v>167</v>
      </c>
      <c r="C64" s="127">
        <f t="shared" si="3"/>
        <v>95.178563421696637</v>
      </c>
      <c r="D64" s="127">
        <f t="shared" si="4"/>
        <v>54.469926346865904</v>
      </c>
      <c r="E64" s="127">
        <f t="shared" si="5"/>
        <v>77.597152047349454</v>
      </c>
      <c r="F64" s="127">
        <f t="shared" ref="F64:G64" si="18">+F18/U64*100000</f>
        <v>78.806611554645158</v>
      </c>
      <c r="G64" s="127">
        <f t="shared" si="18"/>
        <v>100.55914081701302</v>
      </c>
      <c r="H64" s="127">
        <f t="shared" si="7"/>
        <v>86.961660883294073</v>
      </c>
      <c r="I64" s="127">
        <f t="shared" si="7"/>
        <v>73.986287874647232</v>
      </c>
      <c r="J64" s="127">
        <f t="shared" si="7"/>
        <v>83.066086566771105</v>
      </c>
      <c r="U64" s="13">
        <v>6779888</v>
      </c>
      <c r="V64" s="13">
        <v>6751251</v>
      </c>
    </row>
    <row r="65" spans="2:22" ht="15" thickBot="1" x14ac:dyDescent="0.25">
      <c r="B65" s="66" t="s">
        <v>168</v>
      </c>
      <c r="C65" s="127">
        <f t="shared" si="3"/>
        <v>44.466471817057524</v>
      </c>
      <c r="D65" s="127">
        <f t="shared" si="4"/>
        <v>36.989222835915413</v>
      </c>
      <c r="E65" s="127">
        <f t="shared" si="5"/>
        <v>39.503695944618066</v>
      </c>
      <c r="F65" s="127">
        <f t="shared" ref="F65:G65" si="19">+F19/U65*100000</f>
        <v>60.082673229000342</v>
      </c>
      <c r="G65" s="127">
        <f t="shared" si="19"/>
        <v>41.159417999243985</v>
      </c>
      <c r="H65" s="127">
        <f t="shared" si="7"/>
        <v>47.876635016720606</v>
      </c>
      <c r="I65" s="127">
        <f t="shared" si="7"/>
        <v>25.090781212339134</v>
      </c>
      <c r="J65" s="127">
        <f t="shared" si="7"/>
        <v>31.939708367413328</v>
      </c>
      <c r="U65" s="13">
        <v>1511251</v>
      </c>
      <c r="V65" s="13">
        <v>1518486</v>
      </c>
    </row>
    <row r="66" spans="2:22" ht="15" thickBot="1" x14ac:dyDescent="0.25">
      <c r="B66" s="66" t="s">
        <v>169</v>
      </c>
      <c r="C66" s="127">
        <f t="shared" si="3"/>
        <v>39.171381600339991</v>
      </c>
      <c r="D66" s="127">
        <f t="shared" si="4"/>
        <v>35.692841921545316</v>
      </c>
      <c r="E66" s="127">
        <f t="shared" si="5"/>
        <v>42.649921279134659</v>
      </c>
      <c r="F66" s="127">
        <f t="shared" ref="F66:G66" si="20">+F20/U66*100000</f>
        <v>42.347439567935126</v>
      </c>
      <c r="G66" s="127">
        <f t="shared" si="20"/>
        <v>43.988469276850729</v>
      </c>
      <c r="H66" s="127">
        <f t="shared" si="7"/>
        <v>44.441958650838878</v>
      </c>
      <c r="I66" s="127">
        <f t="shared" si="7"/>
        <v>33.558213675123234</v>
      </c>
      <c r="J66" s="127">
        <f t="shared" si="7"/>
        <v>39.151249287643772</v>
      </c>
      <c r="U66" s="13">
        <v>661197</v>
      </c>
      <c r="V66" s="13">
        <v>661537</v>
      </c>
    </row>
    <row r="67" spans="2:22" ht="15" thickBot="1" x14ac:dyDescent="0.25">
      <c r="B67" s="66" t="s">
        <v>51</v>
      </c>
      <c r="C67" s="127">
        <f t="shared" si="3"/>
        <v>84.395254410710365</v>
      </c>
      <c r="D67" s="127">
        <f t="shared" si="4"/>
        <v>54.672272601175223</v>
      </c>
      <c r="E67" s="127">
        <f t="shared" si="5"/>
        <v>109.20944073957983</v>
      </c>
      <c r="F67" s="127">
        <f t="shared" ref="F67:G67" si="21">+F21/U67*100000</f>
        <v>104.48078454260836</v>
      </c>
      <c r="G67" s="127">
        <f t="shared" si="21"/>
        <v>119.24156941778949</v>
      </c>
      <c r="H67" s="127">
        <f t="shared" si="7"/>
        <v>106.5044017754347</v>
      </c>
      <c r="I67" s="127">
        <f t="shared" si="7"/>
        <v>77.055347510132151</v>
      </c>
      <c r="J67" s="127">
        <f t="shared" si="7"/>
        <v>102.62001731712793</v>
      </c>
      <c r="U67" s="13">
        <v>2220504</v>
      </c>
      <c r="V67" s="13">
        <v>2213993</v>
      </c>
    </row>
    <row r="68" spans="2:22" ht="15" thickBot="1" x14ac:dyDescent="0.25">
      <c r="B68" s="66" t="s">
        <v>11</v>
      </c>
      <c r="C68" s="127">
        <f t="shared" si="3"/>
        <v>53.764449195721348</v>
      </c>
      <c r="D68" s="127">
        <f t="shared" si="4"/>
        <v>39.385584875935407</v>
      </c>
      <c r="E68" s="127">
        <f t="shared" si="5"/>
        <v>70.018817557218512</v>
      </c>
      <c r="F68" s="127">
        <f t="shared" ref="F68:G68" si="22">+F22/U68*100000</f>
        <v>72.519489612833453</v>
      </c>
      <c r="G68" s="127">
        <f t="shared" si="22"/>
        <v>74.109744962413529</v>
      </c>
      <c r="H68" s="127">
        <f t="shared" si="7"/>
        <v>75.673241691578383</v>
      </c>
      <c r="I68" s="127">
        <f t="shared" si="7"/>
        <v>46.592202529112313</v>
      </c>
      <c r="J68" s="127">
        <f t="shared" si="7"/>
        <v>55.973182904101364</v>
      </c>
      <c r="U68" s="13">
        <v>319914</v>
      </c>
      <c r="V68" s="13">
        <v>319796</v>
      </c>
    </row>
    <row r="69" spans="2:22" ht="15" thickBot="1" x14ac:dyDescent="0.25">
      <c r="B69" s="68" t="s">
        <v>22</v>
      </c>
      <c r="C69" s="128">
        <f t="shared" si="3"/>
        <v>68.298118082110108</v>
      </c>
      <c r="D69" s="128">
        <f t="shared" si="4"/>
        <v>44.882282794208187</v>
      </c>
      <c r="E69" s="128">
        <f t="shared" si="5"/>
        <v>68.378201039624301</v>
      </c>
      <c r="F69" s="128">
        <f t="shared" ref="F69:G69" si="23">+F23/U69*100000</f>
        <v>67.339230038190081</v>
      </c>
      <c r="G69" s="128">
        <f t="shared" si="23"/>
        <v>72.503793227690707</v>
      </c>
      <c r="H69" s="128">
        <f t="shared" si="7"/>
        <v>67.85043241540005</v>
      </c>
      <c r="I69" s="128">
        <f t="shared" si="7"/>
        <v>53.702527251864176</v>
      </c>
      <c r="J69" s="128">
        <f t="shared" si="7"/>
        <v>64.106640088414281</v>
      </c>
      <c r="U69" s="13">
        <v>47450795</v>
      </c>
      <c r="V69" s="13">
        <v>47385107</v>
      </c>
    </row>
    <row r="70" spans="2:22" ht="13.5" thickBot="1" x14ac:dyDescent="0.25">
      <c r="C70" s="127"/>
      <c r="D70" s="127"/>
      <c r="E70" s="127"/>
      <c r="F70" s="127"/>
      <c r="G70" s="127"/>
    </row>
    <row r="71" spans="2:22" ht="13.5" thickBot="1" x14ac:dyDescent="0.25">
      <c r="C71" s="127"/>
      <c r="D71" s="127"/>
      <c r="E71" s="127"/>
      <c r="F71" s="127"/>
      <c r="G71" s="127"/>
    </row>
  </sheetData>
  <phoneticPr fontId="0" type="noConversion"/>
  <pageMargins left="0.75" right="0.75" top="1" bottom="1" header="0" footer="0"/>
  <pageSetup paperSize="9" scale="53" fitToHeight="0"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2:V69"/>
  <sheetViews>
    <sheetView zoomScaleNormal="100" workbookViewId="0"/>
  </sheetViews>
  <sheetFormatPr baseColWidth="10" defaultRowHeight="12.75" x14ac:dyDescent="0.2"/>
  <cols>
    <col min="1" max="1" width="10.140625" style="13" customWidth="1"/>
    <col min="2" max="2" width="30.85546875" style="13" customWidth="1"/>
    <col min="3" max="7" width="11.28515625" style="13" bestFit="1" customWidth="1"/>
    <col min="8" max="8" width="11.28515625" style="13" customWidth="1"/>
    <col min="9" max="18" width="11.28515625" style="13" bestFit="1" customWidth="1"/>
    <col min="19" max="20" width="12.28515625" style="13" customWidth="1"/>
    <col min="21" max="21" width="0.140625" style="13" hidden="1" customWidth="1"/>
    <col min="22" max="22" width="11.140625" style="13" hidden="1" customWidth="1"/>
    <col min="23" max="59" width="12.28515625" style="13" customWidth="1"/>
    <col min="60" max="16384" width="11.42578125" style="13"/>
  </cols>
  <sheetData>
    <row r="2" spans="1:18" ht="40.5" customHeight="1" x14ac:dyDescent="0.2">
      <c r="B2" s="19"/>
      <c r="C2" s="23"/>
      <c r="D2" s="23"/>
      <c r="E2" s="23"/>
      <c r="F2" s="24"/>
      <c r="G2" s="23"/>
    </row>
    <row r="3" spans="1:18" ht="27.95" customHeight="1" x14ac:dyDescent="0.2">
      <c r="A3" s="89"/>
      <c r="B3" s="89"/>
      <c r="C3" s="89"/>
      <c r="D3" s="89"/>
      <c r="E3" s="89"/>
      <c r="F3" s="89"/>
      <c r="G3" s="89"/>
      <c r="H3" s="89"/>
      <c r="I3" s="89"/>
      <c r="J3" s="89"/>
      <c r="K3" s="89"/>
      <c r="L3" s="89"/>
      <c r="M3" s="89"/>
      <c r="N3" s="89"/>
      <c r="O3" s="89"/>
      <c r="P3" s="89"/>
      <c r="Q3" s="89"/>
      <c r="R3" s="89"/>
    </row>
    <row r="4" spans="1:18" ht="21.75" customHeight="1" x14ac:dyDescent="0.2"/>
    <row r="5" spans="1:18" ht="39" customHeight="1" x14ac:dyDescent="0.2">
      <c r="C5" s="44" t="s">
        <v>170</v>
      </c>
      <c r="D5" s="44" t="s">
        <v>175</v>
      </c>
      <c r="E5" s="44" t="s">
        <v>176</v>
      </c>
      <c r="F5" s="72" t="s">
        <v>179</v>
      </c>
      <c r="G5" s="44" t="s">
        <v>183</v>
      </c>
      <c r="H5" s="44" t="s">
        <v>247</v>
      </c>
      <c r="I5" s="44" t="s">
        <v>264</v>
      </c>
      <c r="J5" s="44" t="s">
        <v>268</v>
      </c>
    </row>
    <row r="6" spans="1:18" ht="17.100000000000001" customHeight="1" thickBot="1" x14ac:dyDescent="0.25">
      <c r="B6" s="66" t="s">
        <v>52</v>
      </c>
      <c r="C6" s="46">
        <v>784</v>
      </c>
      <c r="D6" s="46">
        <v>588</v>
      </c>
      <c r="E6" s="46">
        <v>980</v>
      </c>
      <c r="F6" s="46">
        <v>1377</v>
      </c>
      <c r="G6" s="46">
        <v>1431</v>
      </c>
      <c r="H6" s="46">
        <v>1608</v>
      </c>
      <c r="I6" s="46">
        <v>1280</v>
      </c>
      <c r="J6" s="46">
        <v>1384</v>
      </c>
    </row>
    <row r="7" spans="1:18" ht="17.100000000000001" customHeight="1" thickBot="1" x14ac:dyDescent="0.25">
      <c r="B7" s="66" t="s">
        <v>53</v>
      </c>
      <c r="C7" s="46">
        <v>127</v>
      </c>
      <c r="D7" s="46">
        <v>82</v>
      </c>
      <c r="E7" s="46">
        <v>90</v>
      </c>
      <c r="F7" s="46">
        <v>134</v>
      </c>
      <c r="G7" s="46">
        <v>170</v>
      </c>
      <c r="H7" s="46">
        <v>202</v>
      </c>
      <c r="I7" s="46">
        <v>93</v>
      </c>
      <c r="J7" s="46">
        <v>147</v>
      </c>
    </row>
    <row r="8" spans="1:18" ht="17.100000000000001" customHeight="1" thickBot="1" x14ac:dyDescent="0.25">
      <c r="B8" s="66" t="s">
        <v>166</v>
      </c>
      <c r="C8" s="46">
        <v>93</v>
      </c>
      <c r="D8" s="46">
        <v>62</v>
      </c>
      <c r="E8" s="46">
        <v>97</v>
      </c>
      <c r="F8" s="46">
        <v>98</v>
      </c>
      <c r="G8" s="46">
        <v>113</v>
      </c>
      <c r="H8" s="46">
        <v>101</v>
      </c>
      <c r="I8" s="46">
        <v>91</v>
      </c>
      <c r="J8" s="46">
        <v>109</v>
      </c>
    </row>
    <row r="9" spans="1:18" ht="17.100000000000001" customHeight="1" thickBot="1" x14ac:dyDescent="0.25">
      <c r="B9" s="66" t="s">
        <v>47</v>
      </c>
      <c r="C9" s="46">
        <v>69</v>
      </c>
      <c r="D9" s="46">
        <v>64</v>
      </c>
      <c r="E9" s="46">
        <v>94</v>
      </c>
      <c r="F9" s="46">
        <v>103</v>
      </c>
      <c r="G9" s="46">
        <v>107</v>
      </c>
      <c r="H9" s="46">
        <v>146</v>
      </c>
      <c r="I9" s="46">
        <v>116</v>
      </c>
      <c r="J9" s="46">
        <v>125</v>
      </c>
    </row>
    <row r="10" spans="1:18" ht="17.100000000000001" customHeight="1" thickBot="1" x14ac:dyDescent="0.25">
      <c r="B10" s="66" t="s">
        <v>8</v>
      </c>
      <c r="C10" s="46">
        <v>135</v>
      </c>
      <c r="D10" s="46">
        <v>124</v>
      </c>
      <c r="E10" s="46">
        <v>215</v>
      </c>
      <c r="F10" s="46">
        <v>266</v>
      </c>
      <c r="G10" s="46">
        <v>234</v>
      </c>
      <c r="H10" s="46">
        <v>308</v>
      </c>
      <c r="I10" s="46">
        <v>242</v>
      </c>
      <c r="J10" s="46">
        <v>230</v>
      </c>
    </row>
    <row r="11" spans="1:18" ht="17.100000000000001" customHeight="1" thickBot="1" x14ac:dyDescent="0.25">
      <c r="B11" s="66" t="s">
        <v>9</v>
      </c>
      <c r="C11" s="46">
        <v>42</v>
      </c>
      <c r="D11" s="46">
        <v>23</v>
      </c>
      <c r="E11" s="46">
        <v>57</v>
      </c>
      <c r="F11" s="46">
        <v>92</v>
      </c>
      <c r="G11" s="46">
        <v>62</v>
      </c>
      <c r="H11" s="46">
        <v>74</v>
      </c>
      <c r="I11" s="46">
        <v>72</v>
      </c>
      <c r="J11" s="46">
        <v>75</v>
      </c>
    </row>
    <row r="12" spans="1:18" ht="17.100000000000001" customHeight="1" thickBot="1" x14ac:dyDescent="0.25">
      <c r="B12" s="66" t="s">
        <v>55</v>
      </c>
      <c r="C12" s="46">
        <v>133</v>
      </c>
      <c r="D12" s="46">
        <v>107</v>
      </c>
      <c r="E12" s="46">
        <v>134</v>
      </c>
      <c r="F12" s="46">
        <v>239</v>
      </c>
      <c r="G12" s="46">
        <v>216</v>
      </c>
      <c r="H12" s="46">
        <v>242</v>
      </c>
      <c r="I12" s="46">
        <v>173</v>
      </c>
      <c r="J12" s="46">
        <v>213</v>
      </c>
    </row>
    <row r="13" spans="1:18" ht="17.100000000000001" customHeight="1" thickBot="1" x14ac:dyDescent="0.25">
      <c r="B13" s="66" t="s">
        <v>49</v>
      </c>
      <c r="C13" s="46">
        <v>223</v>
      </c>
      <c r="D13" s="46">
        <v>117</v>
      </c>
      <c r="E13" s="46">
        <v>244</v>
      </c>
      <c r="F13" s="46">
        <v>328</v>
      </c>
      <c r="G13" s="46">
        <v>319</v>
      </c>
      <c r="H13" s="46">
        <v>365</v>
      </c>
      <c r="I13" s="46">
        <v>371</v>
      </c>
      <c r="J13" s="46">
        <v>337</v>
      </c>
    </row>
    <row r="14" spans="1:18" ht="17.100000000000001" customHeight="1" thickBot="1" x14ac:dyDescent="0.25">
      <c r="B14" s="66" t="s">
        <v>26</v>
      </c>
      <c r="C14" s="46">
        <v>1081</v>
      </c>
      <c r="D14" s="46">
        <v>826</v>
      </c>
      <c r="E14" s="46">
        <v>1221</v>
      </c>
      <c r="F14" s="46">
        <v>1515</v>
      </c>
      <c r="G14" s="46">
        <v>1767</v>
      </c>
      <c r="H14" s="46">
        <v>1592</v>
      </c>
      <c r="I14" s="46">
        <v>1268</v>
      </c>
      <c r="J14" s="46">
        <v>1221</v>
      </c>
    </row>
    <row r="15" spans="1:18" ht="17.100000000000001" customHeight="1" thickBot="1" x14ac:dyDescent="0.25">
      <c r="B15" s="66" t="s">
        <v>246</v>
      </c>
      <c r="C15" s="46">
        <v>915</v>
      </c>
      <c r="D15" s="46">
        <v>659</v>
      </c>
      <c r="E15" s="46">
        <v>893</v>
      </c>
      <c r="F15" s="46">
        <v>1169</v>
      </c>
      <c r="G15" s="46">
        <v>1253</v>
      </c>
      <c r="H15" s="46">
        <v>1275</v>
      </c>
      <c r="I15" s="46">
        <v>1182</v>
      </c>
      <c r="J15" s="46">
        <v>1084</v>
      </c>
    </row>
    <row r="16" spans="1:18" ht="17.100000000000001" customHeight="1" thickBot="1" x14ac:dyDescent="0.25">
      <c r="B16" s="66" t="s">
        <v>21</v>
      </c>
      <c r="C16" s="46">
        <v>94</v>
      </c>
      <c r="D16" s="46">
        <v>37</v>
      </c>
      <c r="E16" s="46">
        <v>48</v>
      </c>
      <c r="F16" s="46">
        <v>79</v>
      </c>
      <c r="G16" s="46">
        <v>80</v>
      </c>
      <c r="H16" s="46">
        <v>100</v>
      </c>
      <c r="I16" s="46">
        <v>82</v>
      </c>
      <c r="J16" s="46">
        <v>95</v>
      </c>
    </row>
    <row r="17" spans="2:18" ht="17.100000000000001" customHeight="1" thickBot="1" x14ac:dyDescent="0.25">
      <c r="B17" s="66" t="s">
        <v>10</v>
      </c>
      <c r="C17" s="46">
        <v>164</v>
      </c>
      <c r="D17" s="46">
        <v>125</v>
      </c>
      <c r="E17" s="46">
        <v>232</v>
      </c>
      <c r="F17" s="46">
        <v>251</v>
      </c>
      <c r="G17" s="46">
        <v>189</v>
      </c>
      <c r="H17" s="46">
        <v>248</v>
      </c>
      <c r="I17" s="46">
        <v>222</v>
      </c>
      <c r="J17" s="46">
        <v>234</v>
      </c>
    </row>
    <row r="18" spans="2:18" ht="17.100000000000001" customHeight="1" thickBot="1" x14ac:dyDescent="0.25">
      <c r="B18" s="66" t="s">
        <v>167</v>
      </c>
      <c r="C18" s="46">
        <v>363</v>
      </c>
      <c r="D18" s="46">
        <v>190</v>
      </c>
      <c r="E18" s="46">
        <v>522</v>
      </c>
      <c r="F18" s="46">
        <v>696</v>
      </c>
      <c r="G18" s="46">
        <v>652</v>
      </c>
      <c r="H18" s="46">
        <v>611</v>
      </c>
      <c r="I18" s="46">
        <v>647</v>
      </c>
      <c r="J18" s="46">
        <v>613</v>
      </c>
    </row>
    <row r="19" spans="2:18" ht="17.100000000000001" customHeight="1" thickBot="1" x14ac:dyDescent="0.25">
      <c r="B19" s="66" t="s">
        <v>168</v>
      </c>
      <c r="C19" s="46">
        <v>262</v>
      </c>
      <c r="D19" s="46">
        <v>273</v>
      </c>
      <c r="E19" s="46">
        <v>340</v>
      </c>
      <c r="F19" s="46">
        <v>418</v>
      </c>
      <c r="G19" s="46">
        <v>434</v>
      </c>
      <c r="H19" s="46">
        <v>500</v>
      </c>
      <c r="I19" s="46">
        <v>405</v>
      </c>
      <c r="J19" s="46">
        <v>336</v>
      </c>
    </row>
    <row r="20" spans="2:18" ht="17.100000000000001" customHeight="1" thickBot="1" x14ac:dyDescent="0.25">
      <c r="B20" s="66" t="s">
        <v>169</v>
      </c>
      <c r="C20" s="46">
        <v>29</v>
      </c>
      <c r="D20" s="46">
        <v>23</v>
      </c>
      <c r="E20" s="46">
        <v>30</v>
      </c>
      <c r="F20" s="46">
        <v>43</v>
      </c>
      <c r="G20" s="46">
        <v>57</v>
      </c>
      <c r="H20" s="46">
        <v>62</v>
      </c>
      <c r="I20" s="46">
        <v>44</v>
      </c>
      <c r="J20" s="46">
        <v>37</v>
      </c>
    </row>
    <row r="21" spans="2:18" ht="17.100000000000001" customHeight="1" thickBot="1" x14ac:dyDescent="0.25">
      <c r="B21" s="66" t="s">
        <v>51</v>
      </c>
      <c r="C21" s="46">
        <v>107</v>
      </c>
      <c r="D21" s="46">
        <v>69</v>
      </c>
      <c r="E21" s="46">
        <v>72</v>
      </c>
      <c r="F21" s="46">
        <v>263</v>
      </c>
      <c r="G21" s="46">
        <v>144</v>
      </c>
      <c r="H21" s="46">
        <v>159</v>
      </c>
      <c r="I21" s="46">
        <v>174</v>
      </c>
      <c r="J21" s="46">
        <v>180</v>
      </c>
    </row>
    <row r="22" spans="2:18" ht="17.100000000000001" customHeight="1" thickBot="1" x14ac:dyDescent="0.25">
      <c r="B22" s="66" t="s">
        <v>11</v>
      </c>
      <c r="C22" s="46">
        <v>37</v>
      </c>
      <c r="D22" s="46">
        <v>18</v>
      </c>
      <c r="E22" s="46">
        <v>30</v>
      </c>
      <c r="F22" s="46">
        <v>45</v>
      </c>
      <c r="G22" s="46">
        <v>52</v>
      </c>
      <c r="H22" s="46">
        <v>48</v>
      </c>
      <c r="I22" s="46">
        <v>42</v>
      </c>
      <c r="J22" s="46">
        <v>29</v>
      </c>
    </row>
    <row r="23" spans="2:18" ht="17.100000000000001" customHeight="1" thickBot="1" x14ac:dyDescent="0.25">
      <c r="B23" s="68" t="s">
        <v>22</v>
      </c>
      <c r="C23" s="69">
        <f t="shared" ref="C23" si="0">SUM(C6:C22)</f>
        <v>4658</v>
      </c>
      <c r="D23" s="69">
        <f t="shared" ref="D23:I23" si="1">SUM(D6:D22)</f>
        <v>3387</v>
      </c>
      <c r="E23" s="69">
        <f t="shared" si="1"/>
        <v>5299</v>
      </c>
      <c r="F23" s="69">
        <f t="shared" si="1"/>
        <v>7116</v>
      </c>
      <c r="G23" s="69">
        <f t="shared" si="1"/>
        <v>7280</v>
      </c>
      <c r="H23" s="69">
        <f t="shared" si="1"/>
        <v>7641</v>
      </c>
      <c r="I23" s="69">
        <f t="shared" si="1"/>
        <v>6504</v>
      </c>
      <c r="J23" s="69">
        <f>SUM(J6:J22)</f>
        <v>6449</v>
      </c>
    </row>
    <row r="24" spans="2:18" ht="11.25" customHeight="1" x14ac:dyDescent="0.2">
      <c r="C24" s="25"/>
      <c r="G24" s="25"/>
    </row>
    <row r="25" spans="2:18" ht="39" customHeight="1" x14ac:dyDescent="0.2">
      <c r="B25" s="70"/>
      <c r="C25" s="70"/>
      <c r="D25" s="70"/>
      <c r="E25" s="70"/>
      <c r="F25" s="86"/>
      <c r="G25" s="86"/>
      <c r="H25" s="86"/>
      <c r="I25" s="86"/>
      <c r="J25" s="86"/>
      <c r="K25" s="86"/>
      <c r="L25" s="86"/>
      <c r="M25" s="86"/>
      <c r="N25" s="86"/>
      <c r="O25" s="86"/>
      <c r="P25" s="86"/>
      <c r="Q25" s="86"/>
      <c r="R25" s="86"/>
    </row>
    <row r="26" spans="2:18" ht="15" customHeight="1" x14ac:dyDescent="0.2"/>
    <row r="27" spans="2:18" ht="39" customHeight="1" x14ac:dyDescent="0.2">
      <c r="C27" s="45" t="s">
        <v>184</v>
      </c>
      <c r="D27" s="45" t="s">
        <v>248</v>
      </c>
      <c r="E27" s="45" t="s">
        <v>265</v>
      </c>
      <c r="F27" s="45" t="s">
        <v>269</v>
      </c>
    </row>
    <row r="28" spans="2:18" ht="17.100000000000001" customHeight="1" thickBot="1" x14ac:dyDescent="0.25">
      <c r="B28" s="66" t="s">
        <v>52</v>
      </c>
      <c r="C28" s="42">
        <f t="shared" ref="C28:F45" si="2">+(G6-C6)/C6</f>
        <v>0.82525510204081631</v>
      </c>
      <c r="D28" s="42">
        <f t="shared" si="2"/>
        <v>1.7346938775510203</v>
      </c>
      <c r="E28" s="42">
        <f t="shared" si="2"/>
        <v>0.30612244897959184</v>
      </c>
      <c r="F28" s="42">
        <f t="shared" si="2"/>
        <v>5.0835148874364558E-3</v>
      </c>
    </row>
    <row r="29" spans="2:18" ht="17.100000000000001" customHeight="1" thickBot="1" x14ac:dyDescent="0.25">
      <c r="B29" s="66" t="s">
        <v>53</v>
      </c>
      <c r="C29" s="42">
        <f t="shared" si="2"/>
        <v>0.33858267716535434</v>
      </c>
      <c r="D29" s="42">
        <f t="shared" si="2"/>
        <v>1.4634146341463414</v>
      </c>
      <c r="E29" s="42">
        <f t="shared" si="2"/>
        <v>3.3333333333333333E-2</v>
      </c>
      <c r="F29" s="42">
        <f t="shared" si="2"/>
        <v>9.7014925373134331E-2</v>
      </c>
    </row>
    <row r="30" spans="2:18" ht="17.100000000000001" customHeight="1" thickBot="1" x14ac:dyDescent="0.25">
      <c r="B30" s="66" t="s">
        <v>166</v>
      </c>
      <c r="C30" s="42">
        <f t="shared" si="2"/>
        <v>0.21505376344086022</v>
      </c>
      <c r="D30" s="42">
        <f t="shared" si="2"/>
        <v>0.62903225806451613</v>
      </c>
      <c r="E30" s="42">
        <f t="shared" si="2"/>
        <v>-6.1855670103092786E-2</v>
      </c>
      <c r="F30" s="42">
        <f t="shared" si="2"/>
        <v>0.11224489795918367</v>
      </c>
    </row>
    <row r="31" spans="2:18" ht="17.100000000000001" customHeight="1" thickBot="1" x14ac:dyDescent="0.25">
      <c r="B31" s="66" t="s">
        <v>47</v>
      </c>
      <c r="C31" s="42">
        <f t="shared" si="2"/>
        <v>0.55072463768115942</v>
      </c>
      <c r="D31" s="42">
        <f t="shared" si="2"/>
        <v>1.28125</v>
      </c>
      <c r="E31" s="42">
        <f t="shared" si="2"/>
        <v>0.23404255319148937</v>
      </c>
      <c r="F31" s="42">
        <f t="shared" si="2"/>
        <v>0.21359223300970873</v>
      </c>
    </row>
    <row r="32" spans="2:18" ht="17.100000000000001" customHeight="1" thickBot="1" x14ac:dyDescent="0.25">
      <c r="B32" s="66" t="s">
        <v>8</v>
      </c>
      <c r="C32" s="42">
        <f t="shared" si="2"/>
        <v>0.73333333333333328</v>
      </c>
      <c r="D32" s="42">
        <f t="shared" si="2"/>
        <v>1.4838709677419355</v>
      </c>
      <c r="E32" s="42">
        <f t="shared" si="2"/>
        <v>0.12558139534883722</v>
      </c>
      <c r="F32" s="42">
        <f t="shared" si="2"/>
        <v>-0.13533834586466165</v>
      </c>
    </row>
    <row r="33" spans="2:6" ht="17.100000000000001" customHeight="1" thickBot="1" x14ac:dyDescent="0.25">
      <c r="B33" s="66" t="s">
        <v>9</v>
      </c>
      <c r="C33" s="42">
        <f t="shared" si="2"/>
        <v>0.47619047619047616</v>
      </c>
      <c r="D33" s="42">
        <f t="shared" si="2"/>
        <v>2.2173913043478262</v>
      </c>
      <c r="E33" s="42">
        <f t="shared" si="2"/>
        <v>0.26315789473684209</v>
      </c>
      <c r="F33" s="42">
        <f t="shared" si="2"/>
        <v>-0.18478260869565216</v>
      </c>
    </row>
    <row r="34" spans="2:6" ht="17.100000000000001" customHeight="1" thickBot="1" x14ac:dyDescent="0.25">
      <c r="B34" s="66" t="s">
        <v>55</v>
      </c>
      <c r="C34" s="42">
        <f t="shared" si="2"/>
        <v>0.62406015037593987</v>
      </c>
      <c r="D34" s="42">
        <f t="shared" si="2"/>
        <v>1.2616822429906542</v>
      </c>
      <c r="E34" s="42">
        <f t="shared" si="2"/>
        <v>0.29104477611940299</v>
      </c>
      <c r="F34" s="42">
        <f t="shared" si="2"/>
        <v>-0.10878661087866109</v>
      </c>
    </row>
    <row r="35" spans="2:6" ht="17.100000000000001" customHeight="1" thickBot="1" x14ac:dyDescent="0.25">
      <c r="B35" s="66" t="s">
        <v>49</v>
      </c>
      <c r="C35" s="42">
        <f t="shared" si="2"/>
        <v>0.43049327354260092</v>
      </c>
      <c r="D35" s="42">
        <f t="shared" si="2"/>
        <v>2.1196581196581197</v>
      </c>
      <c r="E35" s="42">
        <f t="shared" si="2"/>
        <v>0.52049180327868849</v>
      </c>
      <c r="F35" s="42">
        <f t="shared" si="2"/>
        <v>2.7439024390243903E-2</v>
      </c>
    </row>
    <row r="36" spans="2:6" ht="17.100000000000001" customHeight="1" thickBot="1" x14ac:dyDescent="0.25">
      <c r="B36" s="66" t="s">
        <v>26</v>
      </c>
      <c r="C36" s="42">
        <f t="shared" si="2"/>
        <v>0.63459759481961142</v>
      </c>
      <c r="D36" s="42">
        <f t="shared" si="2"/>
        <v>0.92736077481840196</v>
      </c>
      <c r="E36" s="42">
        <f t="shared" si="2"/>
        <v>3.8493038493038492E-2</v>
      </c>
      <c r="F36" s="42">
        <f t="shared" si="2"/>
        <v>-0.19405940594059407</v>
      </c>
    </row>
    <row r="37" spans="2:6" ht="17.100000000000001" customHeight="1" thickBot="1" x14ac:dyDescent="0.25">
      <c r="B37" s="66" t="s">
        <v>246</v>
      </c>
      <c r="C37" s="42">
        <f t="shared" si="2"/>
        <v>0.36939890710382511</v>
      </c>
      <c r="D37" s="42">
        <f t="shared" si="2"/>
        <v>0.93474962063732925</v>
      </c>
      <c r="E37" s="42">
        <f t="shared" si="2"/>
        <v>0.32362821948488241</v>
      </c>
      <c r="F37" s="42">
        <f t="shared" si="2"/>
        <v>-7.2711719418306245E-2</v>
      </c>
    </row>
    <row r="38" spans="2:6" ht="17.100000000000001" customHeight="1" thickBot="1" x14ac:dyDescent="0.25">
      <c r="B38" s="66" t="s">
        <v>21</v>
      </c>
      <c r="C38" s="42">
        <f t="shared" si="2"/>
        <v>-0.14893617021276595</v>
      </c>
      <c r="D38" s="42">
        <f t="shared" si="2"/>
        <v>1.7027027027027026</v>
      </c>
      <c r="E38" s="42">
        <f t="shared" si="2"/>
        <v>0.70833333333333337</v>
      </c>
      <c r="F38" s="42">
        <f t="shared" si="2"/>
        <v>0.20253164556962025</v>
      </c>
    </row>
    <row r="39" spans="2:6" ht="17.100000000000001" customHeight="1" thickBot="1" x14ac:dyDescent="0.25">
      <c r="B39" s="66" t="s">
        <v>10</v>
      </c>
      <c r="C39" s="42">
        <f t="shared" si="2"/>
        <v>0.1524390243902439</v>
      </c>
      <c r="D39" s="42">
        <f t="shared" si="2"/>
        <v>0.98399999999999999</v>
      </c>
      <c r="E39" s="42">
        <f t="shared" si="2"/>
        <v>-4.3103448275862072E-2</v>
      </c>
      <c r="F39" s="42">
        <f t="shared" si="2"/>
        <v>-6.7729083665338641E-2</v>
      </c>
    </row>
    <row r="40" spans="2:6" ht="17.100000000000001" customHeight="1" thickBot="1" x14ac:dyDescent="0.25">
      <c r="B40" s="66" t="s">
        <v>167</v>
      </c>
      <c r="C40" s="42">
        <f t="shared" si="2"/>
        <v>0.79614325068870528</v>
      </c>
      <c r="D40" s="42">
        <f t="shared" si="2"/>
        <v>2.2157894736842105</v>
      </c>
      <c r="E40" s="42">
        <f t="shared" si="2"/>
        <v>0.23946360153256704</v>
      </c>
      <c r="F40" s="42">
        <f t="shared" si="2"/>
        <v>-0.11925287356321838</v>
      </c>
    </row>
    <row r="41" spans="2:6" ht="17.100000000000001" customHeight="1" thickBot="1" x14ac:dyDescent="0.25">
      <c r="B41" s="66" t="s">
        <v>168</v>
      </c>
      <c r="C41" s="42">
        <f t="shared" si="2"/>
        <v>0.65648854961832059</v>
      </c>
      <c r="D41" s="42">
        <f t="shared" si="2"/>
        <v>0.83150183150183155</v>
      </c>
      <c r="E41" s="42">
        <f t="shared" si="2"/>
        <v>0.19117647058823528</v>
      </c>
      <c r="F41" s="42">
        <f t="shared" si="2"/>
        <v>-0.19617224880382775</v>
      </c>
    </row>
    <row r="42" spans="2:6" ht="17.100000000000001" customHeight="1" thickBot="1" x14ac:dyDescent="0.25">
      <c r="B42" s="66" t="s">
        <v>169</v>
      </c>
      <c r="C42" s="42">
        <f t="shared" si="2"/>
        <v>0.96551724137931039</v>
      </c>
      <c r="D42" s="42">
        <f t="shared" si="2"/>
        <v>1.6956521739130435</v>
      </c>
      <c r="E42" s="42">
        <f t="shared" si="2"/>
        <v>0.46666666666666667</v>
      </c>
      <c r="F42" s="42">
        <f t="shared" si="2"/>
        <v>-0.13953488372093023</v>
      </c>
    </row>
    <row r="43" spans="2:6" ht="17.100000000000001" customHeight="1" thickBot="1" x14ac:dyDescent="0.25">
      <c r="B43" s="66" t="s">
        <v>51</v>
      </c>
      <c r="C43" s="42">
        <f t="shared" si="2"/>
        <v>0.34579439252336447</v>
      </c>
      <c r="D43" s="42">
        <f t="shared" si="2"/>
        <v>1.3043478260869565</v>
      </c>
      <c r="E43" s="42">
        <f t="shared" si="2"/>
        <v>1.4166666666666667</v>
      </c>
      <c r="F43" s="42">
        <f t="shared" si="2"/>
        <v>-0.31558935361216728</v>
      </c>
    </row>
    <row r="44" spans="2:6" ht="17.100000000000001" customHeight="1" thickBot="1" x14ac:dyDescent="0.25">
      <c r="B44" s="66" t="s">
        <v>11</v>
      </c>
      <c r="C44" s="42">
        <f t="shared" si="2"/>
        <v>0.40540540540540543</v>
      </c>
      <c r="D44" s="42">
        <f t="shared" si="2"/>
        <v>1.6666666666666667</v>
      </c>
      <c r="E44" s="42">
        <f t="shared" si="2"/>
        <v>0.4</v>
      </c>
      <c r="F44" s="42">
        <f t="shared" si="2"/>
        <v>-0.35555555555555557</v>
      </c>
    </row>
    <row r="45" spans="2:6" ht="17.100000000000001" customHeight="1" thickBot="1" x14ac:dyDescent="0.25">
      <c r="B45" s="68" t="s">
        <v>22</v>
      </c>
      <c r="C45" s="77">
        <f t="shared" si="2"/>
        <v>0.56290253327608419</v>
      </c>
      <c r="D45" s="77">
        <f t="shared" si="2"/>
        <v>1.2559787422497786</v>
      </c>
      <c r="E45" s="77">
        <f t="shared" si="2"/>
        <v>0.22740139648990376</v>
      </c>
      <c r="F45" s="77">
        <f t="shared" si="2"/>
        <v>-9.3732433951658228E-2</v>
      </c>
    </row>
    <row r="51" spans="2:22" ht="39" customHeight="1" x14ac:dyDescent="0.2">
      <c r="C51" s="44" t="s">
        <v>170</v>
      </c>
      <c r="D51" s="44" t="s">
        <v>175</v>
      </c>
      <c r="E51" s="44" t="s">
        <v>176</v>
      </c>
      <c r="F51" s="72" t="s">
        <v>179</v>
      </c>
      <c r="G51" s="44" t="s">
        <v>183</v>
      </c>
      <c r="H51" s="44" t="s">
        <v>247</v>
      </c>
      <c r="I51" s="44" t="s">
        <v>264</v>
      </c>
      <c r="J51" s="44" t="s">
        <v>268</v>
      </c>
    </row>
    <row r="52" spans="2:22" ht="15" thickBot="1" x14ac:dyDescent="0.25">
      <c r="B52" s="66" t="s">
        <v>52</v>
      </c>
      <c r="C52" s="127">
        <f t="shared" ref="C52:C69" si="3">+C6/U52*100000</f>
        <v>9.0786039191545687</v>
      </c>
      <c r="D52" s="127">
        <f t="shared" ref="D52:D69" si="4">+D6/U52*100000</f>
        <v>6.8089529393659269</v>
      </c>
      <c r="E52" s="127">
        <f t="shared" ref="E52:E69" si="5">+E6/U52*100000</f>
        <v>11.348254898943212</v>
      </c>
      <c r="F52" s="127">
        <f t="shared" ref="F52:F69" si="6">+F6/U52*100000</f>
        <v>15.945456118208982</v>
      </c>
      <c r="G52" s="127">
        <f>+G6/$V52*100000</f>
        <v>16.558312510088594</v>
      </c>
      <c r="H52" s="127">
        <f>+H6/$V52*100000</f>
        <v>18.606405671713809</v>
      </c>
      <c r="I52" s="127">
        <f>+I6/$V52*100000</f>
        <v>14.811069191413978</v>
      </c>
      <c r="J52" s="127">
        <f>+J6/$V52*100000</f>
        <v>16.014468563216361</v>
      </c>
      <c r="U52" s="13">
        <v>8635689</v>
      </c>
      <c r="V52" s="13">
        <v>8642185</v>
      </c>
    </row>
    <row r="53" spans="2:22" ht="15" thickBot="1" x14ac:dyDescent="0.25">
      <c r="B53" s="66" t="s">
        <v>53</v>
      </c>
      <c r="C53" s="127">
        <f t="shared" si="3"/>
        <v>9.5532465617715179</v>
      </c>
      <c r="D53" s="127">
        <f t="shared" si="4"/>
        <v>6.1682379375217682</v>
      </c>
      <c r="E53" s="127">
        <f t="shared" si="5"/>
        <v>6.7700172484995012</v>
      </c>
      <c r="F53" s="127">
        <f t="shared" si="6"/>
        <v>10.079803458877034</v>
      </c>
      <c r="G53" s="127">
        <f t="shared" ref="G53:J69" si="7">+G7/$V53*100000</f>
        <v>12.817989822516081</v>
      </c>
      <c r="H53" s="127">
        <f t="shared" si="7"/>
        <v>15.230787906754401</v>
      </c>
      <c r="I53" s="127">
        <f t="shared" si="7"/>
        <v>7.01219443231762</v>
      </c>
      <c r="J53" s="127">
        <f t="shared" si="7"/>
        <v>11.083791199469788</v>
      </c>
      <c r="U53" s="13">
        <v>1329391</v>
      </c>
      <c r="V53" s="13">
        <v>1326261</v>
      </c>
    </row>
    <row r="54" spans="2:22" ht="17.25" customHeight="1" thickBot="1" x14ac:dyDescent="0.25">
      <c r="B54" s="66" t="s">
        <v>166</v>
      </c>
      <c r="C54" s="127">
        <f t="shared" si="3"/>
        <v>9.1285296981499506</v>
      </c>
      <c r="D54" s="127">
        <f t="shared" si="4"/>
        <v>6.0856864654333007</v>
      </c>
      <c r="E54" s="127">
        <f t="shared" si="5"/>
        <v>9.5211546314037125</v>
      </c>
      <c r="F54" s="127">
        <f t="shared" si="6"/>
        <v>9.6193108647171535</v>
      </c>
      <c r="G54" s="127">
        <f t="shared" si="7"/>
        <v>11.168303366699876</v>
      </c>
      <c r="H54" s="127">
        <f t="shared" si="7"/>
        <v>9.9822888498821882</v>
      </c>
      <c r="I54" s="127">
        <f t="shared" si="7"/>
        <v>8.9939434192007841</v>
      </c>
      <c r="J54" s="127">
        <f t="shared" si="7"/>
        <v>10.772965194427313</v>
      </c>
      <c r="U54" s="13">
        <v>1018784</v>
      </c>
      <c r="V54" s="13">
        <v>1011792</v>
      </c>
    </row>
    <row r="55" spans="2:22" ht="15" thickBot="1" x14ac:dyDescent="0.25">
      <c r="B55" s="66" t="s">
        <v>47</v>
      </c>
      <c r="C55" s="127">
        <f t="shared" si="3"/>
        <v>5.8896685823738437</v>
      </c>
      <c r="D55" s="127">
        <f t="shared" si="4"/>
        <v>5.4628810039409563</v>
      </c>
      <c r="E55" s="127">
        <f t="shared" si="5"/>
        <v>8.0236064745382798</v>
      </c>
      <c r="F55" s="127">
        <f t="shared" si="6"/>
        <v>8.7918241157174766</v>
      </c>
      <c r="G55" s="127">
        <f t="shared" si="7"/>
        <v>9.121847421330461</v>
      </c>
      <c r="H55" s="127">
        <f t="shared" si="7"/>
        <v>12.446632930039693</v>
      </c>
      <c r="I55" s="127">
        <f t="shared" si="7"/>
        <v>9.8891056156479742</v>
      </c>
      <c r="J55" s="127">
        <f t="shared" si="7"/>
        <v>10.656363809965491</v>
      </c>
      <c r="U55" s="13">
        <v>1171543</v>
      </c>
      <c r="V55" s="13">
        <v>1173008</v>
      </c>
    </row>
    <row r="56" spans="2:22" ht="15" thickBot="1" x14ac:dyDescent="0.25">
      <c r="B56" s="66" t="s">
        <v>8</v>
      </c>
      <c r="C56" s="127">
        <f t="shared" si="3"/>
        <v>6.2041809745803214</v>
      </c>
      <c r="D56" s="127">
        <f t="shared" si="4"/>
        <v>5.6986551173922955</v>
      </c>
      <c r="E56" s="127">
        <f t="shared" si="5"/>
        <v>9.8807326632205115</v>
      </c>
      <c r="F56" s="127">
        <f t="shared" si="6"/>
        <v>12.224534364728635</v>
      </c>
      <c r="G56" s="127">
        <f t="shared" si="7"/>
        <v>10.768800300421915</v>
      </c>
      <c r="H56" s="127">
        <f t="shared" si="7"/>
        <v>14.174318344145085</v>
      </c>
      <c r="I56" s="127">
        <f t="shared" si="7"/>
        <v>11.136964413256853</v>
      </c>
      <c r="J56" s="127">
        <f t="shared" si="7"/>
        <v>10.584718244004447</v>
      </c>
      <c r="U56" s="13">
        <v>2175952</v>
      </c>
      <c r="V56" s="13">
        <v>2172944</v>
      </c>
    </row>
    <row r="57" spans="2:22" ht="15" thickBot="1" x14ac:dyDescent="0.25">
      <c r="B57" s="66" t="s">
        <v>9</v>
      </c>
      <c r="C57" s="127">
        <f t="shared" si="3"/>
        <v>7.2052907420591694</v>
      </c>
      <c r="D57" s="127">
        <f t="shared" si="4"/>
        <v>3.9457544539847831</v>
      </c>
      <c r="E57" s="127">
        <f t="shared" si="5"/>
        <v>9.7786088642231572</v>
      </c>
      <c r="F57" s="127">
        <f t="shared" si="6"/>
        <v>15.783017815939132</v>
      </c>
      <c r="G57" s="127">
        <f t="shared" si="7"/>
        <v>10.607229682450338</v>
      </c>
      <c r="H57" s="127">
        <f t="shared" si="7"/>
        <v>12.660241879053629</v>
      </c>
      <c r="I57" s="127">
        <f t="shared" si="7"/>
        <v>12.318073179619747</v>
      </c>
      <c r="J57" s="127">
        <f t="shared" si="7"/>
        <v>12.831326228770571</v>
      </c>
      <c r="U57" s="13">
        <v>582905</v>
      </c>
      <c r="V57" s="13">
        <v>584507</v>
      </c>
    </row>
    <row r="58" spans="2:22" ht="15" thickBot="1" x14ac:dyDescent="0.25">
      <c r="B58" s="66" t="s">
        <v>55</v>
      </c>
      <c r="C58" s="127">
        <f t="shared" si="3"/>
        <v>5.5534260463197489</v>
      </c>
      <c r="D58" s="127">
        <f t="shared" si="4"/>
        <v>4.4677938868888205</v>
      </c>
      <c r="E58" s="127">
        <f t="shared" si="5"/>
        <v>5.5951811293747848</v>
      </c>
      <c r="F58" s="127">
        <f t="shared" si="6"/>
        <v>9.9794648501535335</v>
      </c>
      <c r="G58" s="127">
        <f t="shared" si="7"/>
        <v>9.0636761011422333</v>
      </c>
      <c r="H58" s="127">
        <f t="shared" si="7"/>
        <v>10.154674150353799</v>
      </c>
      <c r="I58" s="127">
        <f t="shared" si="7"/>
        <v>7.2593331736000302</v>
      </c>
      <c r="J58" s="127">
        <f t="shared" si="7"/>
        <v>8.9377917108485914</v>
      </c>
      <c r="U58" s="13">
        <v>2394918</v>
      </c>
      <c r="V58" s="13">
        <v>2383139</v>
      </c>
    </row>
    <row r="59" spans="2:22" ht="15" thickBot="1" x14ac:dyDescent="0.25">
      <c r="B59" s="66" t="s">
        <v>49</v>
      </c>
      <c r="C59" s="127">
        <f t="shared" si="3"/>
        <v>10.903467155872153</v>
      </c>
      <c r="D59" s="127">
        <f t="shared" si="4"/>
        <v>5.7206531714665561</v>
      </c>
      <c r="E59" s="127">
        <f t="shared" si="5"/>
        <v>11.930251058443073</v>
      </c>
      <c r="F59" s="127">
        <f t="shared" si="6"/>
        <v>16.037386668726754</v>
      </c>
      <c r="G59" s="127">
        <f t="shared" si="7"/>
        <v>15.564301055542598</v>
      </c>
      <c r="H59" s="127">
        <f t="shared" si="7"/>
        <v>17.808683025934322</v>
      </c>
      <c r="I59" s="127">
        <f t="shared" si="7"/>
        <v>18.101428500333242</v>
      </c>
      <c r="J59" s="127">
        <f t="shared" si="7"/>
        <v>16.442537478739361</v>
      </c>
      <c r="U59" s="13">
        <v>2045221</v>
      </c>
      <c r="V59" s="13">
        <v>2049562</v>
      </c>
    </row>
    <row r="60" spans="2:22" ht="15" thickBot="1" x14ac:dyDescent="0.25">
      <c r="B60" s="66" t="s">
        <v>26</v>
      </c>
      <c r="C60" s="127">
        <f t="shared" si="3"/>
        <v>13.893746130540292</v>
      </c>
      <c r="D60" s="127">
        <f t="shared" si="4"/>
        <v>10.616312954510898</v>
      </c>
      <c r="E60" s="127">
        <f t="shared" si="5"/>
        <v>15.693121207576038</v>
      </c>
      <c r="F60" s="127">
        <f t="shared" si="6"/>
        <v>19.471808869351104</v>
      </c>
      <c r="G60" s="127">
        <f t="shared" si="7"/>
        <v>22.760757517168464</v>
      </c>
      <c r="H60" s="127">
        <f t="shared" si="7"/>
        <v>20.506579494811653</v>
      </c>
      <c r="I60" s="127">
        <f t="shared" si="7"/>
        <v>16.333129899133905</v>
      </c>
      <c r="J60" s="127">
        <f t="shared" si="7"/>
        <v>15.727722087415222</v>
      </c>
      <c r="U60" s="13">
        <v>7780479</v>
      </c>
      <c r="V60" s="13">
        <v>7763362</v>
      </c>
    </row>
    <row r="61" spans="2:22" ht="15" thickBot="1" x14ac:dyDescent="0.25">
      <c r="B61" s="66" t="s">
        <v>246</v>
      </c>
      <c r="C61" s="127">
        <f t="shared" si="3"/>
        <v>18.092468530474342</v>
      </c>
      <c r="D61" s="127">
        <f t="shared" si="4"/>
        <v>13.030531979871682</v>
      </c>
      <c r="E61" s="127">
        <f t="shared" si="5"/>
        <v>17.657458358156926</v>
      </c>
      <c r="F61" s="127">
        <f t="shared" si="6"/>
        <v>23.114858701775415</v>
      </c>
      <c r="G61" s="127">
        <f t="shared" si="7"/>
        <v>24.771961539997527</v>
      </c>
      <c r="H61" s="127">
        <f t="shared" si="7"/>
        <v>25.206904200715758</v>
      </c>
      <c r="I61" s="127">
        <f t="shared" si="7"/>
        <v>23.368282953134138</v>
      </c>
      <c r="J61" s="127">
        <f t="shared" si="7"/>
        <v>21.430811100843826</v>
      </c>
      <c r="U61" s="13">
        <v>5057353</v>
      </c>
      <c r="V61" s="13">
        <v>5058138</v>
      </c>
    </row>
    <row r="62" spans="2:22" ht="15" thickBot="1" x14ac:dyDescent="0.25">
      <c r="B62" s="66" t="s">
        <v>21</v>
      </c>
      <c r="C62" s="127">
        <f t="shared" si="3"/>
        <v>8.8346944088602584</v>
      </c>
      <c r="D62" s="127">
        <f t="shared" si="4"/>
        <v>3.47748609710457</v>
      </c>
      <c r="E62" s="127">
        <f t="shared" si="5"/>
        <v>4.5113333151626849</v>
      </c>
      <c r="F62" s="127">
        <f t="shared" si="6"/>
        <v>7.4249027478719194</v>
      </c>
      <c r="G62" s="127">
        <f t="shared" si="7"/>
        <v>7.5507243504253418</v>
      </c>
      <c r="H62" s="127">
        <f t="shared" si="7"/>
        <v>9.438405438031678</v>
      </c>
      <c r="I62" s="127">
        <f t="shared" si="7"/>
        <v>7.7394924591859748</v>
      </c>
      <c r="J62" s="127">
        <f t="shared" si="7"/>
        <v>8.9664851661300933</v>
      </c>
      <c r="U62" s="13">
        <v>1063987</v>
      </c>
      <c r="V62" s="13">
        <v>1059501</v>
      </c>
    </row>
    <row r="63" spans="2:22" ht="15" thickBot="1" x14ac:dyDescent="0.25">
      <c r="B63" s="66" t="s">
        <v>10</v>
      </c>
      <c r="C63" s="127">
        <f t="shared" si="3"/>
        <v>6.0699847028983065</v>
      </c>
      <c r="D63" s="127">
        <f t="shared" si="4"/>
        <v>4.6265127308676117</v>
      </c>
      <c r="E63" s="127">
        <f t="shared" si="5"/>
        <v>8.5868076284902877</v>
      </c>
      <c r="F63" s="127">
        <f t="shared" si="6"/>
        <v>9.2900375635821657</v>
      </c>
      <c r="G63" s="127">
        <f t="shared" si="7"/>
        <v>7.0113089817093863</v>
      </c>
      <c r="H63" s="127">
        <f t="shared" si="7"/>
        <v>9.2000244839361276</v>
      </c>
      <c r="I63" s="127">
        <f t="shared" si="7"/>
        <v>8.2355057880395979</v>
      </c>
      <c r="J63" s="127">
        <f t="shared" si="7"/>
        <v>8.6806682630687657</v>
      </c>
      <c r="U63" s="13">
        <v>2701819</v>
      </c>
      <c r="V63" s="13">
        <v>2695645</v>
      </c>
    </row>
    <row r="64" spans="2:22" ht="15" thickBot="1" x14ac:dyDescent="0.25">
      <c r="B64" s="66" t="s">
        <v>167</v>
      </c>
      <c r="C64" s="127">
        <f t="shared" si="3"/>
        <v>5.3540707457114332</v>
      </c>
      <c r="D64" s="127">
        <f t="shared" si="4"/>
        <v>2.8024061754412459</v>
      </c>
      <c r="E64" s="127">
        <f t="shared" si="5"/>
        <v>7.6992422293701601</v>
      </c>
      <c r="F64" s="127">
        <f t="shared" si="6"/>
        <v>10.26565630582688</v>
      </c>
      <c r="G64" s="127">
        <f t="shared" si="7"/>
        <v>9.6574694082622603</v>
      </c>
      <c r="H64" s="127">
        <f t="shared" si="7"/>
        <v>9.0501745528347257</v>
      </c>
      <c r="I64" s="127">
        <f t="shared" si="7"/>
        <v>9.5834090600393917</v>
      </c>
      <c r="J64" s="127">
        <f t="shared" si="7"/>
        <v>9.0797986921238749</v>
      </c>
      <c r="U64" s="13">
        <v>6779888</v>
      </c>
      <c r="V64" s="13">
        <v>6751251</v>
      </c>
    </row>
    <row r="65" spans="2:22" ht="15" thickBot="1" x14ac:dyDescent="0.25">
      <c r="B65" s="66" t="s">
        <v>168</v>
      </c>
      <c r="C65" s="127">
        <f t="shared" si="3"/>
        <v>17.336630381055166</v>
      </c>
      <c r="D65" s="127">
        <f t="shared" si="4"/>
        <v>18.06450417567962</v>
      </c>
      <c r="E65" s="127">
        <f t="shared" si="5"/>
        <v>22.497917288392198</v>
      </c>
      <c r="F65" s="127">
        <f t="shared" si="6"/>
        <v>27.659204195729234</v>
      </c>
      <c r="G65" s="127">
        <f t="shared" si="7"/>
        <v>28.581099858675024</v>
      </c>
      <c r="H65" s="127">
        <f t="shared" si="7"/>
        <v>32.927534399395192</v>
      </c>
      <c r="I65" s="127">
        <f t="shared" si="7"/>
        <v>26.671302863510103</v>
      </c>
      <c r="J65" s="127">
        <f t="shared" si="7"/>
        <v>22.127303116393566</v>
      </c>
      <c r="U65" s="13">
        <v>1511251</v>
      </c>
      <c r="V65" s="13">
        <v>1518486</v>
      </c>
    </row>
    <row r="66" spans="2:22" ht="15" thickBot="1" x14ac:dyDescent="0.25">
      <c r="B66" s="66" t="s">
        <v>169</v>
      </c>
      <c r="C66" s="127">
        <f t="shared" si="3"/>
        <v>4.3859848123932803</v>
      </c>
      <c r="D66" s="127">
        <f t="shared" si="4"/>
        <v>3.4785396787946712</v>
      </c>
      <c r="E66" s="127">
        <f t="shared" si="5"/>
        <v>4.5372256679930487</v>
      </c>
      <c r="F66" s="127">
        <f t="shared" si="6"/>
        <v>6.5033567907900363</v>
      </c>
      <c r="G66" s="127">
        <f t="shared" si="7"/>
        <v>8.6162981057748844</v>
      </c>
      <c r="H66" s="127">
        <f t="shared" si="7"/>
        <v>9.3721137290884702</v>
      </c>
      <c r="I66" s="127">
        <f t="shared" si="7"/>
        <v>6.6511774851595611</v>
      </c>
      <c r="J66" s="127">
        <f t="shared" si="7"/>
        <v>5.5930356125205387</v>
      </c>
      <c r="U66" s="13">
        <v>661197</v>
      </c>
      <c r="V66" s="13">
        <v>661537</v>
      </c>
    </row>
    <row r="67" spans="2:22" ht="15" thickBot="1" x14ac:dyDescent="0.25">
      <c r="B67" s="66" t="s">
        <v>51</v>
      </c>
      <c r="C67" s="127">
        <f t="shared" si="3"/>
        <v>4.8187258388185743</v>
      </c>
      <c r="D67" s="127">
        <f t="shared" si="4"/>
        <v>3.1074026437241273</v>
      </c>
      <c r="E67" s="127">
        <f t="shared" si="5"/>
        <v>3.2425071064947422</v>
      </c>
      <c r="F67" s="127">
        <f t="shared" si="6"/>
        <v>11.844157902890515</v>
      </c>
      <c r="G67" s="127">
        <f t="shared" si="7"/>
        <v>6.5040856046066988</v>
      </c>
      <c r="H67" s="127">
        <f t="shared" si="7"/>
        <v>7.1815945217532295</v>
      </c>
      <c r="I67" s="127">
        <f t="shared" si="7"/>
        <v>7.8591034388997612</v>
      </c>
      <c r="J67" s="127">
        <f t="shared" si="7"/>
        <v>8.130107005758374</v>
      </c>
      <c r="U67" s="13">
        <v>2220504</v>
      </c>
      <c r="V67" s="13">
        <v>2213993</v>
      </c>
    </row>
    <row r="68" spans="2:22" ht="15" thickBot="1" x14ac:dyDescent="0.25">
      <c r="B68" s="66" t="s">
        <v>11</v>
      </c>
      <c r="C68" s="127">
        <f t="shared" si="3"/>
        <v>11.565608257219127</v>
      </c>
      <c r="D68" s="127">
        <f t="shared" si="4"/>
        <v>5.6265121251336296</v>
      </c>
      <c r="E68" s="127">
        <f t="shared" si="5"/>
        <v>9.3775202085560494</v>
      </c>
      <c r="F68" s="127">
        <f t="shared" si="6"/>
        <v>14.066280312834074</v>
      </c>
      <c r="G68" s="127">
        <f t="shared" si="7"/>
        <v>16.260365983314362</v>
      </c>
      <c r="H68" s="127">
        <f t="shared" si="7"/>
        <v>15.009568599982488</v>
      </c>
      <c r="I68" s="127">
        <f t="shared" si="7"/>
        <v>13.133372524984678</v>
      </c>
      <c r="J68" s="127">
        <f t="shared" si="7"/>
        <v>9.0682810291560862</v>
      </c>
      <c r="U68" s="13">
        <v>319914</v>
      </c>
      <c r="V68" s="13">
        <v>319796</v>
      </c>
    </row>
    <row r="69" spans="2:22" ht="15" thickBot="1" x14ac:dyDescent="0.25">
      <c r="B69" s="68" t="s">
        <v>22</v>
      </c>
      <c r="C69" s="128">
        <f t="shared" si="3"/>
        <v>9.8164846342405863</v>
      </c>
      <c r="D69" s="128">
        <f t="shared" si="4"/>
        <v>7.1379204500156428</v>
      </c>
      <c r="E69" s="128">
        <f t="shared" si="5"/>
        <v>11.167357680730113</v>
      </c>
      <c r="F69" s="128">
        <f t="shared" si="6"/>
        <v>14.996587517659082</v>
      </c>
      <c r="G69" s="128">
        <f t="shared" si="7"/>
        <v>15.363476967562827</v>
      </c>
      <c r="H69" s="128">
        <f t="shared" si="7"/>
        <v>16.125319712794994</v>
      </c>
      <c r="I69" s="128">
        <f>+I23/$V69*100000</f>
        <v>13.725831620470963</v>
      </c>
      <c r="J69" s="128">
        <f t="shared" ref="J69" si="8">+J23/$V69*100000</f>
        <v>13.609761396128112</v>
      </c>
      <c r="U69" s="13">
        <v>47450795</v>
      </c>
      <c r="V69" s="13">
        <v>47385107</v>
      </c>
    </row>
  </sheetData>
  <phoneticPr fontId="0" type="noConversion"/>
  <pageMargins left="0.75" right="0.75" top="1" bottom="1" header="0" footer="0"/>
  <pageSetup paperSize="9" scale="47" fitToHeight="0"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8</vt:i4>
      </vt:variant>
    </vt:vector>
  </HeadingPairs>
  <TitlesOfParts>
    <vt:vector size="27" baseType="lpstr">
      <vt:lpstr>Introducción</vt:lpstr>
      <vt:lpstr>Resumen</vt:lpstr>
      <vt:lpstr>Definiciones y conceptos</vt:lpstr>
      <vt:lpstr>Concursos presentados Jmer TSJ</vt:lpstr>
      <vt:lpstr>Concursos p.n. presentados TSJ </vt:lpstr>
      <vt:lpstr>Total concursos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Clausulas suelo </vt:lpstr>
      <vt:lpstr>Verb. pos. ocupas</vt:lpstr>
      <vt:lpstr>Provincias</vt:lpstr>
      <vt:lpstr>'Concursos presentados Jmer TSJ'!Área_de_impresión</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'Recl. cantidad TSJ'!Área_de_impresión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2018-11-27T13:00:57Z</cp:lastPrinted>
  <dcterms:created xsi:type="dcterms:W3CDTF">2008-12-05T10:12:17Z</dcterms:created>
  <dcterms:modified xsi:type="dcterms:W3CDTF">2022-03-03T09:47:33Z</dcterms:modified>
</cp:coreProperties>
</file>